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cna\Documents\Web\troop-1029\tools-n-forms\"/>
    </mc:Choice>
  </mc:AlternateContent>
  <xr:revisionPtr revIDLastSave="0" documentId="8_{5650F04B-0C9F-406F-B15F-960A08A040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nual Plan" sheetId="9" r:id="rId1"/>
    <sheet name="Activity_Planning" sheetId="12" r:id="rId2"/>
    <sheet name="Outdoor Weekend Program Plan" sheetId="5" r:id="rId3"/>
    <sheet name="Troop Meeting Plan" sheetId="4" r:id="rId4"/>
    <sheet name="Duty Roster" sheetId="13" r:id="rId5"/>
    <sheet name="Gear Pull" sheetId="14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96" i="9" l="1"/>
  <c r="V96" i="9" s="1"/>
  <c r="U96" i="9" s="1"/>
  <c r="S96" i="9"/>
  <c r="T92" i="9"/>
  <c r="V92" i="9" s="1"/>
  <c r="U92" i="9" s="1"/>
  <c r="S92" i="9"/>
  <c r="V88" i="9"/>
  <c r="U88" i="9"/>
  <c r="T88" i="9"/>
  <c r="S88" i="9"/>
  <c r="V84" i="9"/>
  <c r="U84" i="9" s="1"/>
  <c r="T84" i="9"/>
  <c r="S84" i="9"/>
  <c r="T80" i="9"/>
  <c r="V80" i="9" s="1"/>
  <c r="U80" i="9" s="1"/>
  <c r="S80" i="9"/>
  <c r="T76" i="9"/>
  <c r="V76" i="9" s="1"/>
  <c r="U76" i="9" s="1"/>
  <c r="S76" i="9"/>
  <c r="T72" i="9"/>
  <c r="V72" i="9" s="1"/>
  <c r="U72" i="9" s="1"/>
  <c r="S72" i="9"/>
  <c r="V68" i="9"/>
  <c r="U68" i="9" s="1"/>
  <c r="T68" i="9"/>
  <c r="S68" i="9"/>
  <c r="V64" i="9"/>
  <c r="U64" i="9"/>
  <c r="T64" i="9"/>
  <c r="S64" i="9"/>
  <c r="V60" i="9"/>
  <c r="U60" i="9" s="1"/>
  <c r="T60" i="9"/>
  <c r="S60" i="9"/>
  <c r="T56" i="9"/>
  <c r="V56" i="9" s="1"/>
  <c r="U56" i="9" s="1"/>
  <c r="S56" i="9"/>
  <c r="T52" i="9"/>
  <c r="V52" i="9" s="1"/>
  <c r="U52" i="9" s="1"/>
  <c r="S52" i="9"/>
  <c r="T48" i="9"/>
  <c r="U48" i="9" s="1"/>
  <c r="S48" i="9"/>
  <c r="T44" i="9"/>
  <c r="V44" i="9" s="1"/>
  <c r="U44" i="9" s="1"/>
  <c r="S44" i="9"/>
  <c r="T40" i="9"/>
  <c r="V40" i="9" s="1"/>
  <c r="U40" i="9" s="1"/>
  <c r="S40" i="9"/>
  <c r="T36" i="9"/>
  <c r="V36" i="9" s="1"/>
  <c r="U36" i="9" s="1"/>
  <c r="S36" i="9"/>
  <c r="T32" i="9"/>
  <c r="V32" i="9" s="1"/>
  <c r="U32" i="9" s="1"/>
  <c r="S32" i="9"/>
  <c r="T28" i="9"/>
  <c r="V28" i="9" s="1"/>
  <c r="U28" i="9" s="1"/>
  <c r="S28" i="9"/>
  <c r="T24" i="9"/>
  <c r="V24" i="9" s="1"/>
  <c r="U24" i="9" s="1"/>
  <c r="S24" i="9"/>
  <c r="T20" i="9"/>
  <c r="V20" i="9" s="1"/>
  <c r="U20" i="9" s="1"/>
  <c r="S20" i="9"/>
  <c r="V16" i="9"/>
  <c r="U16" i="9"/>
  <c r="T16" i="9"/>
  <c r="S16" i="9"/>
  <c r="T12" i="9"/>
  <c r="S12" i="9"/>
  <c r="S23" i="4"/>
  <c r="T23" i="4" s="1"/>
  <c r="M23" i="4"/>
  <c r="N23" i="4" s="1"/>
  <c r="G23" i="4"/>
  <c r="H23" i="4" s="1"/>
  <c r="E35" i="12"/>
  <c r="E31" i="12"/>
  <c r="E39" i="12"/>
  <c r="E47" i="12"/>
  <c r="E20" i="12"/>
  <c r="E11" i="12"/>
  <c r="E59" i="12"/>
  <c r="E55" i="12"/>
  <c r="D53" i="12"/>
  <c r="R96" i="9" l="1"/>
  <c r="R92" i="9"/>
  <c r="R88" i="9"/>
  <c r="R84" i="9"/>
  <c r="R80" i="9"/>
  <c r="R76" i="9"/>
  <c r="R72" i="9"/>
  <c r="R68" i="9"/>
  <c r="R64" i="9"/>
  <c r="R60" i="9"/>
  <c r="R56" i="9"/>
  <c r="R48" i="9"/>
  <c r="R44" i="9"/>
  <c r="R40" i="9"/>
  <c r="R36" i="9"/>
  <c r="R32" i="9"/>
  <c r="R28" i="9"/>
  <c r="R24" i="9"/>
  <c r="R20" i="9"/>
  <c r="R16" i="9"/>
  <c r="V12" i="9"/>
  <c r="U12" i="9" s="1"/>
  <c r="R12" i="9"/>
  <c r="T8" i="9"/>
  <c r="V8" i="9" s="1"/>
  <c r="U8" i="9" s="1"/>
  <c r="S8" i="9"/>
  <c r="R8" i="9"/>
  <c r="T4" i="9"/>
  <c r="V4" i="9" s="1"/>
  <c r="U4" i="9" s="1"/>
  <c r="S4" i="9"/>
  <c r="A23" i="4"/>
  <c r="B23" i="4" s="1"/>
</calcChain>
</file>

<file path=xl/sharedStrings.xml><?xml version="1.0" encoding="utf-8"?>
<sst xmlns="http://schemas.openxmlformats.org/spreadsheetml/2006/main" count="471" uniqueCount="258">
  <si>
    <t>Month</t>
  </si>
  <si>
    <t>ACTIVITY</t>
  </si>
  <si>
    <t>DESCRIPTION</t>
  </si>
  <si>
    <t>RUN BY</t>
  </si>
  <si>
    <t>TIME</t>
  </si>
  <si>
    <t>Preopening</t>
  </si>
  <si>
    <t>minutes</t>
  </si>
  <si>
    <t>Opening Ceremony</t>
  </si>
  <si>
    <t>Skills Instruction</t>
  </si>
  <si>
    <t>Patrol Meetings</t>
  </si>
  <si>
    <t>Interpatrol Activity</t>
  </si>
  <si>
    <t>Closing</t>
  </si>
  <si>
    <t>Total 90 minutes of meeting</t>
  </si>
  <si>
    <t>After the Meeting</t>
  </si>
  <si>
    <t>SM</t>
  </si>
  <si>
    <t>Date:</t>
  </si>
  <si>
    <t>Scoutmaster's Minute</t>
  </si>
  <si>
    <t>Everyone else gets up.  Take care of personal hygiene, air out tents and sleeping bags</t>
  </si>
  <si>
    <t>Departure for outdoor location</t>
  </si>
  <si>
    <t>Cooks and assistants prepare breakfast.  (Cooks should be working on First and Second Class requirements where applicable.)</t>
  </si>
  <si>
    <t>Arrival and Setup</t>
  </si>
  <si>
    <t>Cracker Barrel</t>
  </si>
  <si>
    <t>Breakfast</t>
  </si>
  <si>
    <t>Patrols put up the gear for morning activities</t>
  </si>
  <si>
    <t>Clean up cooking areas and patrol sites</t>
  </si>
  <si>
    <t>Morning Activity</t>
  </si>
  <si>
    <t>FRIDAY</t>
  </si>
  <si>
    <t>SATURDAY</t>
  </si>
  <si>
    <t>Cooks prepare lunch</t>
  </si>
  <si>
    <t>Noon</t>
  </si>
  <si>
    <t>Lunch</t>
  </si>
  <si>
    <r>
      <t xml:space="preserve">(ref:  BSA </t>
    </r>
    <r>
      <rPr>
        <i/>
        <u/>
        <sz val="11"/>
        <color indexed="8"/>
        <rFont val="Calibri"/>
        <family val="2"/>
      </rPr>
      <t>Troop Program Resources</t>
    </r>
    <r>
      <rPr>
        <sz val="11"/>
        <color theme="1"/>
        <rFont val="Calibri"/>
        <family val="2"/>
        <scheme val="minor"/>
      </rPr>
      <t>)</t>
    </r>
  </si>
  <si>
    <t>SPL</t>
  </si>
  <si>
    <t>Cooks, assistants</t>
  </si>
  <si>
    <t>Cooks</t>
  </si>
  <si>
    <t>Patrol Leaders</t>
  </si>
  <si>
    <t>Program Leader</t>
  </si>
  <si>
    <t>Afternoon Activity</t>
  </si>
  <si>
    <t>Dnner</t>
  </si>
  <si>
    <t>Start dinner preparation</t>
  </si>
  <si>
    <t>Dinner</t>
  </si>
  <si>
    <t>Outdoor Program Name:</t>
  </si>
  <si>
    <t>Date(s):</t>
  </si>
  <si>
    <t>8:30 AM - 11:30 AM</t>
  </si>
  <si>
    <t>1:30 PM - 4:30 PM</t>
  </si>
  <si>
    <t>Lights Out</t>
  </si>
  <si>
    <t>SUNDAY</t>
  </si>
  <si>
    <t>Religious Service</t>
  </si>
  <si>
    <t>Morning Activity - Patrol Games</t>
  </si>
  <si>
    <t>9:00 AM - 11:00 AM</t>
  </si>
  <si>
    <t>Complete Packing, campsite Cleanup, and Break Camp</t>
  </si>
  <si>
    <t>Chaplain Aide</t>
  </si>
  <si>
    <t>Evening Program &amp; Campfire</t>
  </si>
  <si>
    <t>Year</t>
  </si>
  <si>
    <t>Service Patrol</t>
  </si>
  <si>
    <t>Program Features</t>
  </si>
  <si>
    <t xml:space="preserve">Dates </t>
  </si>
  <si>
    <t>First Year</t>
  </si>
  <si>
    <t>Scouts</t>
  </si>
  <si>
    <t>Service</t>
  </si>
  <si>
    <t>Outdoor Camping Activity</t>
  </si>
  <si>
    <t>Cost SWAG</t>
  </si>
  <si>
    <t>Location</t>
  </si>
  <si>
    <t>Theme / Method</t>
  </si>
  <si>
    <t xml:space="preserve">Merit Badge </t>
  </si>
  <si>
    <t>District Council Activity</t>
  </si>
  <si>
    <t>Service Projects / Charter Organization Activities</t>
  </si>
  <si>
    <t>Special Events / Fund Raising</t>
  </si>
  <si>
    <t>BOR / COH</t>
  </si>
  <si>
    <t xml:space="preserve">PLC Meeting </t>
  </si>
  <si>
    <t>OA Meetings</t>
  </si>
  <si>
    <t>District Round Table</t>
  </si>
  <si>
    <t>Uniformed Leader Meeting</t>
  </si>
  <si>
    <t>Venture Patrol Meeting</t>
  </si>
  <si>
    <t>Troop Committee Meeting</t>
  </si>
  <si>
    <t>PLC</t>
  </si>
  <si>
    <t xml:space="preserve">May </t>
  </si>
  <si>
    <t>Summer Camp</t>
  </si>
  <si>
    <t>Eagle Court of Honor</t>
  </si>
  <si>
    <t>Jan.</t>
  </si>
  <si>
    <t>Feb.</t>
  </si>
  <si>
    <t>Mar.</t>
  </si>
  <si>
    <t>Apr.</t>
  </si>
  <si>
    <t>Jun.</t>
  </si>
  <si>
    <t>Jul.</t>
  </si>
  <si>
    <t>Aug.</t>
  </si>
  <si>
    <t>Sep.</t>
  </si>
  <si>
    <t>Oct.</t>
  </si>
  <si>
    <t>Nov.</t>
  </si>
  <si>
    <t>Dec.</t>
  </si>
  <si>
    <t>SPL/SM</t>
  </si>
  <si>
    <t>Gathering at RCCPC</t>
  </si>
  <si>
    <t xml:space="preserve">       Flagpole / Campfire</t>
  </si>
  <si>
    <t xml:space="preserve">      Patrol Lanters</t>
  </si>
  <si>
    <t xml:space="preserve">       Water &amp; KP Water</t>
  </si>
  <si>
    <t xml:space="preserve">       Patrol Pop-ups/Canopy</t>
  </si>
  <si>
    <t xml:space="preserve">       Trash / Police Line</t>
  </si>
  <si>
    <t>2/27/23</t>
  </si>
  <si>
    <t>Brainstorm Activities</t>
  </si>
  <si>
    <t>ACTIVITY DESCRIPTION</t>
  </si>
  <si>
    <t>SERVICE PATROL:</t>
  </si>
  <si>
    <t>THEME:</t>
  </si>
  <si>
    <t>DEADLINE</t>
  </si>
  <si>
    <t>DELIVERABLE</t>
  </si>
  <si>
    <t>STEP</t>
  </si>
  <si>
    <t>Theme Review &amp; Discussion</t>
  </si>
  <si>
    <t>Print out, review &amp; discuss the BSA theme package associated with your Patrols monthly activity.</t>
  </si>
  <si>
    <t>List of activities and ideas you like from the theme package.</t>
  </si>
  <si>
    <t>Add to the list from step 1 any other ideas you may want to consider for the campout.</t>
  </si>
  <si>
    <t>Revised list of activity ideas for the campout.</t>
  </si>
  <si>
    <t>Selectet final activities.</t>
  </si>
  <si>
    <t>From the lists you created in steps 1&amp;2 select the final activities you intend to undertake during your campout.</t>
  </si>
  <si>
    <t>Final list of activities.</t>
  </si>
  <si>
    <t>ACTIVITIES COORDINATOR</t>
  </si>
  <si>
    <t>Consider other sources of ideas aside from the theme package.  Ie. Google, Troop Library</t>
  </si>
  <si>
    <t>Special Equiipment</t>
  </si>
  <si>
    <t>Campsite</t>
  </si>
  <si>
    <t>Based on your planned activites identify if possible several potential camping locations.   Note:  preference in order are - BSA camp,  National, State, or County park, private campground.</t>
  </si>
  <si>
    <t>Local DelMarVa Area</t>
  </si>
  <si>
    <t>BSA Activity Index</t>
  </si>
  <si>
    <t>Troop Features Manual 1</t>
  </si>
  <si>
    <t>Troop Features Manual 2</t>
  </si>
  <si>
    <t>Troop Features Manual 3</t>
  </si>
  <si>
    <t>Northern NJ Area</t>
  </si>
  <si>
    <t>Eastern Pa Area</t>
  </si>
  <si>
    <t>List your preferred campgrounds here.</t>
  </si>
  <si>
    <t>EVENT MONTH / YEAR</t>
  </si>
  <si>
    <t>Costs</t>
  </si>
  <si>
    <t>Based on the feedback you get from the Activities Coordinator develop the estimated cost of your trip.   Note we try and keep costs at/below $25 per weekend unless there is some specific reason we need to spend more.</t>
  </si>
  <si>
    <t>Campground cost per scout:</t>
  </si>
  <si>
    <t xml:space="preserve">Grub cost for campout (2023 standard is $18pp) </t>
  </si>
  <si>
    <t>Special activity costs or fees (museum fees, rentals etc.)</t>
  </si>
  <si>
    <t>Consumables (propane, firewood, ice 2023 standard is $3)</t>
  </si>
  <si>
    <t>Total</t>
  </si>
  <si>
    <t>Based on what you plan to do during your campout is there any special equipment or gear needed?   Ie. Compasses, rental equipment (ie kayak)</t>
  </si>
  <si>
    <t>Outdoor Weekend Plan</t>
  </si>
  <si>
    <t>On the next Tab in this sheet decide how you will spend your time doing the activites you have decided upon.</t>
  </si>
  <si>
    <t>Completed Outdoor Weekend Program Plan</t>
  </si>
  <si>
    <t>PLC Presentation</t>
  </si>
  <si>
    <t>Develop Weekly Troop Meeting Presentations</t>
  </si>
  <si>
    <t>Presentations for Troop Meeting</t>
  </si>
  <si>
    <t>Shooting</t>
  </si>
  <si>
    <t>Cooking</t>
  </si>
  <si>
    <t>Backpacking</t>
  </si>
  <si>
    <t>Week 2</t>
  </si>
  <si>
    <t>Week 3</t>
  </si>
  <si>
    <t>Week 4</t>
  </si>
  <si>
    <t>Week 1</t>
  </si>
  <si>
    <t>Saturday</t>
  </si>
  <si>
    <t>Friday</t>
  </si>
  <si>
    <t>Setup</t>
  </si>
  <si>
    <t>Table</t>
  </si>
  <si>
    <t>PatrolBox</t>
  </si>
  <si>
    <t>Propane</t>
  </si>
  <si>
    <t>Cooler/Dry Box</t>
  </si>
  <si>
    <t>Cooler/Dry Box to/from trailer</t>
  </si>
  <si>
    <t>KP</t>
  </si>
  <si>
    <t>Duty Roster</t>
  </si>
  <si>
    <t>Patrol:</t>
  </si>
  <si>
    <t>Sunday</t>
  </si>
  <si>
    <t>Clean-up</t>
  </si>
  <si>
    <t>Other Duties</t>
  </si>
  <si>
    <t>□</t>
  </si>
  <si>
    <t>Cooler</t>
  </si>
  <si>
    <t>Dry Box</t>
  </si>
  <si>
    <t>Patrol Box</t>
  </si>
  <si>
    <t>First Aid Kit</t>
  </si>
  <si>
    <t>Lanters w/trees (check mantles)</t>
  </si>
  <si>
    <t>Garbage Bags</t>
  </si>
  <si>
    <t>Cleaning box (Check soap, bleach, sponges, dish pans)</t>
  </si>
  <si>
    <t>3 Burner Stove &amp; Flat top</t>
  </si>
  <si>
    <t>4 Drink Coolers (5 Gallon yellow/white)</t>
  </si>
  <si>
    <t>Paper Goods (Check T.P., Paper Towels)</t>
  </si>
  <si>
    <t>Tent Stake Box</t>
  </si>
  <si>
    <t>Flag Box</t>
  </si>
  <si>
    <t>Tool Box</t>
  </si>
  <si>
    <t>Quartermaster Gear Box (Check sleeping bags, pads)</t>
  </si>
  <si>
    <t>Fun Box</t>
  </si>
  <si>
    <t>Fire pit (Check fire wood &amp; starter)</t>
  </si>
  <si>
    <t>Blue Water Jugs (for dry camping)</t>
  </si>
  <si>
    <t>Ax Box</t>
  </si>
  <si>
    <t>Rope Box</t>
  </si>
  <si>
    <t>PPE (safety glasses, gloves)</t>
  </si>
  <si>
    <t>Troop Gear to be put on trailer</t>
  </si>
  <si>
    <t>Standard Gear every trip.</t>
  </si>
  <si>
    <t>Non-Standard Gear Requested</t>
  </si>
  <si>
    <t>Small first aid kits</t>
  </si>
  <si>
    <t>Patrol Gear to be put on trailer</t>
  </si>
  <si>
    <t>Coffee Pot (check coffee)</t>
  </si>
  <si>
    <t>Buckets</t>
  </si>
  <si>
    <t>Brooms</t>
  </si>
  <si>
    <t>Shovel / rake / fire suppression</t>
  </si>
  <si>
    <t>Propane Hoses</t>
  </si>
  <si>
    <t>Pop-up Canopy</t>
  </si>
  <si>
    <t>Hot Chocolate</t>
  </si>
  <si>
    <t>Patrol Name:</t>
  </si>
  <si>
    <t>Number Scouts Attending:</t>
  </si>
  <si>
    <t>Tents (Check ground cloths)</t>
  </si>
  <si>
    <t>Extra ground cloths</t>
  </si>
  <si>
    <t xml:space="preserve">Propane  </t>
  </si>
  <si>
    <t>Extra Table</t>
  </si>
  <si>
    <t>Quartermaster Pull List</t>
  </si>
  <si>
    <t>Specialty Gear Required</t>
  </si>
  <si>
    <t>Tomahawks</t>
  </si>
  <si>
    <t>Slingshots</t>
  </si>
  <si>
    <t>Compasses</t>
  </si>
  <si>
    <t>Dutch Oven (check for liners, charcoal, chimmney)</t>
  </si>
  <si>
    <t>Canoes</t>
  </si>
  <si>
    <t>Monarchs</t>
  </si>
  <si>
    <t>2024</t>
  </si>
  <si>
    <t>2025</t>
  </si>
  <si>
    <t>Hiking</t>
  </si>
  <si>
    <t>Henson</t>
  </si>
  <si>
    <t>Shooting (take 2)</t>
  </si>
  <si>
    <t>Tigers</t>
  </si>
  <si>
    <t>Rifle</t>
  </si>
  <si>
    <t>SCCSFA</t>
  </si>
  <si>
    <t>1/12-14</t>
  </si>
  <si>
    <t>2/16-2/18</t>
  </si>
  <si>
    <t>3/22-3/24</t>
  </si>
  <si>
    <t>4/19-4/21</t>
  </si>
  <si>
    <t>5/17-5/19</t>
  </si>
  <si>
    <t>6/21-6/23</t>
  </si>
  <si>
    <t>Blue Ridge</t>
  </si>
  <si>
    <t>7/14-7/20</t>
  </si>
  <si>
    <t>8/16-8/18</t>
  </si>
  <si>
    <t>9/20-9/22</t>
  </si>
  <si>
    <t>10/18-10/20</t>
  </si>
  <si>
    <t>11/15-11/17</t>
  </si>
  <si>
    <t>12/13-12/15</t>
  </si>
  <si>
    <t>Recruiting Webelos Weekend</t>
  </si>
  <si>
    <t>Troop 1029 - Annual Plan</t>
  </si>
  <si>
    <t>Mr. Lawson</t>
  </si>
  <si>
    <t>COPE</t>
  </si>
  <si>
    <t>First Aid</t>
  </si>
  <si>
    <t>Fire Training</t>
  </si>
  <si>
    <t>Civil War hospital</t>
  </si>
  <si>
    <t>Hawk Mt</t>
  </si>
  <si>
    <t>Ockinickin</t>
  </si>
  <si>
    <t>Archery</t>
  </si>
  <si>
    <t>RSR</t>
  </si>
  <si>
    <t>Swimming</t>
  </si>
  <si>
    <t>French Creek</t>
  </si>
  <si>
    <t>Percy Jackson</t>
  </si>
  <si>
    <t>Brandywine CSP</t>
  </si>
  <si>
    <t>Climbing</t>
  </si>
  <si>
    <t>White Clay</t>
  </si>
  <si>
    <t>Pine Grove F.</t>
  </si>
  <si>
    <t>Wildlife Mgmt</t>
  </si>
  <si>
    <t>Granogue</t>
  </si>
  <si>
    <t>Pers Fitness</t>
  </si>
  <si>
    <t>Water sports</t>
  </si>
  <si>
    <t>Water Sports</t>
  </si>
  <si>
    <t>Hiking/Backpacking</t>
  </si>
  <si>
    <t>Animal Science</t>
  </si>
  <si>
    <t>High Adventure</t>
  </si>
  <si>
    <t>Various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</si>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</sst>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[$-409]mmmm\-yy;@"/>
    <numFmt numFmtId="167" formatCode="[$-409]mmm\-yy;@"/>
  </numFmts>
  <fonts count="26" x14ac:knownFonts="1">
    <font>
      <sz val="11"/>
      <color theme="1"/>
      <name val="Calibri"/>
      <family val="2"/>
      <scheme val="minor"/>
    </font>
    <font>
      <i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62"/>
      <name val="Calibri"/>
      <family val="2"/>
    </font>
    <font>
      <i/>
      <sz val="8"/>
      <color indexed="62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trike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color rgb="FF202124"/>
      <name val="Roboto"/>
    </font>
    <font>
      <i/>
      <u val="singleAccounting"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2"/>
      <color rgb="FFFF0000"/>
      <name val="Calibri"/>
      <family val="2"/>
      <scheme val="minor"/>
    </font>
    <font>
      <sz val="12"/>
      <color rgb="FF1D222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3" fillId="0" borderId="0" xfId="0" applyFont="1" applyAlignment="1">
      <alignment horizontal="center"/>
    </xf>
    <xf numFmtId="0" fontId="0" fillId="2" borderId="1" xfId="0" applyFill="1" applyBorder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3" xfId="0" applyFill="1" applyBorder="1"/>
    <xf numFmtId="0" fontId="0" fillId="0" borderId="0" xfId="0" applyAlignment="1">
      <alignment horizontal="right" indent="1"/>
    </xf>
    <xf numFmtId="49" fontId="0" fillId="2" borderId="0" xfId="0" applyNumberFormat="1" applyFill="1" applyAlignment="1">
      <alignment horizontal="left" indent="1"/>
    </xf>
    <xf numFmtId="49" fontId="0" fillId="0" borderId="5" xfId="0" applyNumberFormat="1" applyBorder="1" applyAlignment="1">
      <alignment horizontal="left" vertical="top" indent="1"/>
    </xf>
    <xf numFmtId="0" fontId="0" fillId="2" borderId="5" xfId="0" applyFill="1" applyBorder="1"/>
    <xf numFmtId="0" fontId="0" fillId="2" borderId="0" xfId="0" applyFill="1"/>
    <xf numFmtId="1" fontId="4" fillId="2" borderId="0" xfId="0" applyNumberFormat="1" applyFont="1" applyFill="1" applyAlignment="1">
      <alignment horizontal="right" indent="1"/>
    </xf>
    <xf numFmtId="1" fontId="5" fillId="0" borderId="6" xfId="0" applyNumberFormat="1" applyFont="1" applyBorder="1" applyAlignment="1">
      <alignment horizontal="right" vertical="top" indent="1"/>
    </xf>
    <xf numFmtId="0" fontId="6" fillId="0" borderId="7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49" fontId="0" fillId="2" borderId="0" xfId="0" applyNumberFormat="1" applyFill="1" applyAlignment="1">
      <alignment horizontal="left" vertical="top" indent="1"/>
    </xf>
    <xf numFmtId="0" fontId="0" fillId="0" borderId="2" xfId="0" applyBorder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3" fillId="0" borderId="3" xfId="0" applyFont="1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2" fillId="3" borderId="8" xfId="0" applyFont="1" applyFill="1" applyBorder="1" applyAlignment="1">
      <alignment horizontal="left" vertical="top" indent="1"/>
    </xf>
    <xf numFmtId="0" fontId="0" fillId="3" borderId="9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2" borderId="11" xfId="0" applyFill="1" applyBorder="1" applyAlignment="1">
      <alignment horizontal="left" vertical="top" wrapText="1" indent="1"/>
    </xf>
    <xf numFmtId="0" fontId="0" fillId="0" borderId="11" xfId="0" applyBorder="1" applyAlignment="1">
      <alignment horizontal="left" vertical="top" indent="1"/>
    </xf>
    <xf numFmtId="18" fontId="0" fillId="0" borderId="8" xfId="0" applyNumberFormat="1" applyBorder="1" applyAlignment="1">
      <alignment horizontal="left" vertical="top" indent="1"/>
    </xf>
    <xf numFmtId="18" fontId="0" fillId="0" borderId="12" xfId="0" applyNumberFormat="1" applyBorder="1" applyAlignment="1">
      <alignment horizontal="left" vertical="top" indent="1"/>
    </xf>
    <xf numFmtId="18" fontId="0" fillId="0" borderId="3" xfId="0" applyNumberFormat="1" applyBorder="1" applyAlignment="1">
      <alignment horizontal="left" vertical="top" indent="1"/>
    </xf>
    <xf numFmtId="0" fontId="0" fillId="0" borderId="11" xfId="0" applyBorder="1" applyAlignment="1">
      <alignment horizontal="left" vertical="top" wrapText="1" indent="1"/>
    </xf>
    <xf numFmtId="0" fontId="0" fillId="0" borderId="10" xfId="0" applyBorder="1" applyAlignment="1">
      <alignment horizontal="left" vertical="top" wrapText="1" indent="1"/>
    </xf>
    <xf numFmtId="18" fontId="0" fillId="0" borderId="11" xfId="0" applyNumberFormat="1" applyBorder="1" applyAlignment="1">
      <alignment horizontal="left" vertical="top" indent="1"/>
    </xf>
    <xf numFmtId="0" fontId="0" fillId="3" borderId="10" xfId="0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3" borderId="8" xfId="0" applyFont="1" applyFill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3" borderId="9" xfId="0" applyFill="1" applyBorder="1" applyAlignment="1">
      <alignment horizontal="left"/>
    </xf>
    <xf numFmtId="0" fontId="0" fillId="3" borderId="9" xfId="0" applyFill="1" applyBorder="1" applyAlignment="1">
      <alignment horizontal="left" indent="1"/>
    </xf>
    <xf numFmtId="0" fontId="0" fillId="3" borderId="10" xfId="0" applyFill="1" applyBorder="1" applyAlignment="1">
      <alignment horizontal="right" indent="1"/>
    </xf>
    <xf numFmtId="0" fontId="0" fillId="0" borderId="0" xfId="0" applyAlignment="1">
      <alignment horizontal="right" vertical="top" indent="1"/>
    </xf>
    <xf numFmtId="0" fontId="2" fillId="3" borderId="8" xfId="0" applyFont="1" applyFill="1" applyBorder="1" applyAlignment="1">
      <alignment horizontal="left" indent="1"/>
    </xf>
    <xf numFmtId="0" fontId="7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7" fillId="4" borderId="13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horizontal="center" vertical="center" wrapText="1"/>
    </xf>
    <xf numFmtId="49" fontId="8" fillId="5" borderId="15" xfId="0" applyNumberFormat="1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wrapText="1"/>
    </xf>
    <xf numFmtId="165" fontId="8" fillId="5" borderId="15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4" borderId="12" xfId="0" applyFont="1" applyFill="1" applyBorder="1" applyAlignment="1">
      <alignment vertical="center" wrapText="1"/>
    </xf>
    <xf numFmtId="165" fontId="7" fillId="4" borderId="10" xfId="0" applyNumberFormat="1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wrapText="1"/>
    </xf>
    <xf numFmtId="49" fontId="11" fillId="5" borderId="15" xfId="0" applyNumberFormat="1" applyFont="1" applyFill="1" applyBorder="1" applyAlignment="1">
      <alignment horizontal="center" wrapText="1"/>
    </xf>
    <xf numFmtId="49" fontId="8" fillId="5" borderId="18" xfId="0" applyNumberFormat="1" applyFont="1" applyFill="1" applyBorder="1" applyAlignment="1">
      <alignment horizontal="center" wrapText="1"/>
    </xf>
    <xf numFmtId="0" fontId="8" fillId="5" borderId="19" xfId="0" applyFont="1" applyFill="1" applyBorder="1" applyAlignment="1">
      <alignment horizontal="center" wrapText="1"/>
    </xf>
    <xf numFmtId="164" fontId="10" fillId="5" borderId="21" xfId="0" applyNumberFormat="1" applyFont="1" applyFill="1" applyBorder="1" applyAlignment="1">
      <alignment horizontal="center"/>
    </xf>
    <xf numFmtId="49" fontId="8" fillId="6" borderId="22" xfId="0" applyNumberFormat="1" applyFont="1" applyFill="1" applyBorder="1" applyAlignment="1">
      <alignment horizontal="center" wrapText="1"/>
    </xf>
    <xf numFmtId="0" fontId="8" fillId="6" borderId="22" xfId="0" applyFont="1" applyFill="1" applyBorder="1" applyAlignment="1">
      <alignment horizontal="center" wrapText="1"/>
    </xf>
    <xf numFmtId="49" fontId="8" fillId="6" borderId="23" xfId="0" applyNumberFormat="1" applyFont="1" applyFill="1" applyBorder="1" applyAlignment="1">
      <alignment horizontal="center" wrapText="1"/>
    </xf>
    <xf numFmtId="49" fontId="8" fillId="6" borderId="24" xfId="0" applyNumberFormat="1" applyFont="1" applyFill="1" applyBorder="1" applyAlignment="1">
      <alignment horizontal="center" wrapText="1"/>
    </xf>
    <xf numFmtId="165" fontId="8" fillId="6" borderId="22" xfId="0" applyNumberFormat="1" applyFont="1" applyFill="1" applyBorder="1" applyAlignment="1">
      <alignment horizontal="center" wrapText="1"/>
    </xf>
    <xf numFmtId="49" fontId="8" fillId="6" borderId="21" xfId="0" applyNumberFormat="1" applyFont="1" applyFill="1" applyBorder="1" applyAlignment="1">
      <alignment horizontal="center" wrapText="1"/>
    </xf>
    <xf numFmtId="49" fontId="8" fillId="0" borderId="22" xfId="0" applyNumberFormat="1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 wrapText="1"/>
    </xf>
    <xf numFmtId="164" fontId="7" fillId="0" borderId="2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14" fontId="8" fillId="7" borderId="24" xfId="0" applyNumberFormat="1" applyFont="1" applyFill="1" applyBorder="1" applyAlignment="1">
      <alignment horizontal="center" wrapText="1"/>
    </xf>
    <xf numFmtId="165" fontId="8" fillId="7" borderId="22" xfId="0" applyNumberFormat="1" applyFont="1" applyFill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49" fontId="8" fillId="0" borderId="23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165" fontId="8" fillId="0" borderId="22" xfId="0" applyNumberFormat="1" applyFont="1" applyBorder="1" applyAlignment="1">
      <alignment horizontal="center" wrapText="1"/>
    </xf>
    <xf numFmtId="49" fontId="8" fillId="5" borderId="22" xfId="0" applyNumberFormat="1" applyFont="1" applyFill="1" applyBorder="1" applyAlignment="1">
      <alignment horizontal="center" wrapText="1"/>
    </xf>
    <xf numFmtId="0" fontId="8" fillId="5" borderId="22" xfId="0" applyFont="1" applyFill="1" applyBorder="1" applyAlignment="1">
      <alignment horizontal="center" wrapText="1"/>
    </xf>
    <xf numFmtId="49" fontId="8" fillId="5" borderId="23" xfId="0" applyNumberFormat="1" applyFont="1" applyFill="1" applyBorder="1" applyAlignment="1">
      <alignment horizontal="center" wrapText="1"/>
    </xf>
    <xf numFmtId="0" fontId="8" fillId="5" borderId="24" xfId="0" applyFont="1" applyFill="1" applyBorder="1" applyAlignment="1">
      <alignment horizontal="center" wrapText="1"/>
    </xf>
    <xf numFmtId="165" fontId="8" fillId="5" borderId="22" xfId="0" applyNumberFormat="1" applyFont="1" applyFill="1" applyBorder="1" applyAlignment="1">
      <alignment horizontal="center" wrapText="1"/>
    </xf>
    <xf numFmtId="49" fontId="8" fillId="7" borderId="22" xfId="0" applyNumberFormat="1" applyFont="1" applyFill="1" applyBorder="1" applyAlignment="1">
      <alignment horizontal="center" wrapText="1"/>
    </xf>
    <xf numFmtId="0" fontId="8" fillId="7" borderId="22" xfId="0" applyFont="1" applyFill="1" applyBorder="1" applyAlignment="1">
      <alignment horizontal="center" wrapText="1"/>
    </xf>
    <xf numFmtId="49" fontId="8" fillId="0" borderId="22" xfId="0" applyNumberFormat="1" applyFont="1" applyBorder="1" applyAlignment="1">
      <alignment horizontal="center"/>
    </xf>
    <xf numFmtId="49" fontId="8" fillId="7" borderId="23" xfId="0" applyNumberFormat="1" applyFont="1" applyFill="1" applyBorder="1" applyAlignment="1">
      <alignment horizontal="center" wrapText="1"/>
    </xf>
    <xf numFmtId="49" fontId="8" fillId="7" borderId="24" xfId="0" applyNumberFormat="1" applyFont="1" applyFill="1" applyBorder="1" applyAlignment="1">
      <alignment horizontal="center" wrapText="1"/>
    </xf>
    <xf numFmtId="49" fontId="8" fillId="7" borderId="21" xfId="0" applyNumberFormat="1" applyFont="1" applyFill="1" applyBorder="1" applyAlignment="1">
      <alignment horizontal="center" wrapText="1"/>
    </xf>
    <xf numFmtId="49" fontId="12" fillId="5" borderId="22" xfId="0" applyNumberFormat="1" applyFont="1" applyFill="1" applyBorder="1" applyAlignment="1">
      <alignment horizontal="center" wrapText="1"/>
    </xf>
    <xf numFmtId="0" fontId="8" fillId="6" borderId="24" xfId="0" applyFont="1" applyFill="1" applyBorder="1" applyAlignment="1">
      <alignment horizontal="center" wrapText="1"/>
    </xf>
    <xf numFmtId="164" fontId="10" fillId="0" borderId="22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10" fillId="0" borderId="21" xfId="0" applyNumberFormat="1" applyFont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5" fontId="10" fillId="0" borderId="22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14" fontId="8" fillId="0" borderId="24" xfId="0" applyNumberFormat="1" applyFont="1" applyBorder="1" applyAlignment="1">
      <alignment horizontal="center" wrapText="1"/>
    </xf>
    <xf numFmtId="0" fontId="8" fillId="7" borderId="24" xfId="0" applyFont="1" applyFill="1" applyBorder="1" applyAlignment="1">
      <alignment horizontal="center" wrapText="1"/>
    </xf>
    <xf numFmtId="49" fontId="8" fillId="5" borderId="25" xfId="0" applyNumberFormat="1" applyFont="1" applyFill="1" applyBorder="1" applyAlignment="1">
      <alignment horizontal="center" wrapText="1"/>
    </xf>
    <xf numFmtId="49" fontId="8" fillId="5" borderId="21" xfId="0" applyNumberFormat="1" applyFont="1" applyFill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5"/>
    </xf>
    <xf numFmtId="0" fontId="15" fillId="0" borderId="0" xfId="0" applyFont="1" applyAlignment="1">
      <alignment horizontal="left" vertical="center" indent="8"/>
    </xf>
    <xf numFmtId="0" fontId="3" fillId="0" borderId="0" xfId="0" applyFont="1" applyAlignment="1">
      <alignment horizontal="left"/>
    </xf>
    <xf numFmtId="0" fontId="0" fillId="0" borderId="26" xfId="0" applyBorder="1"/>
    <xf numFmtId="0" fontId="3" fillId="0" borderId="29" xfId="0" applyFont="1" applyBorder="1" applyAlignment="1">
      <alignment horizontal="right"/>
    </xf>
    <xf numFmtId="0" fontId="0" fillId="0" borderId="31" xfId="0" applyBorder="1"/>
    <xf numFmtId="0" fontId="0" fillId="0" borderId="28" xfId="0" applyBorder="1"/>
    <xf numFmtId="1" fontId="4" fillId="2" borderId="3" xfId="0" applyNumberFormat="1" applyFont="1" applyFill="1" applyBorder="1" applyAlignment="1">
      <alignment horizontal="right" indent="1"/>
    </xf>
    <xf numFmtId="0" fontId="3" fillId="0" borderId="1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0" fillId="0" borderId="0" xfId="0" applyAlignment="1">
      <alignment vertical="top"/>
    </xf>
    <xf numFmtId="49" fontId="0" fillId="7" borderId="3" xfId="0" applyNumberFormat="1" applyFill="1" applyBorder="1" applyAlignment="1">
      <alignment vertical="top" wrapText="1"/>
    </xf>
    <xf numFmtId="1" fontId="4" fillId="2" borderId="5" xfId="0" applyNumberFormat="1" applyFont="1" applyFill="1" applyBorder="1" applyAlignment="1">
      <alignment horizontal="right" indent="1"/>
    </xf>
    <xf numFmtId="1" fontId="4" fillId="2" borderId="4" xfId="0" applyNumberFormat="1" applyFont="1" applyFill="1" applyBorder="1" applyAlignment="1">
      <alignment horizontal="right" indent="1"/>
    </xf>
    <xf numFmtId="49" fontId="0" fillId="7" borderId="5" xfId="0" applyNumberFormat="1" applyFill="1" applyBorder="1" applyAlignment="1">
      <alignment vertical="top"/>
    </xf>
    <xf numFmtId="49" fontId="0" fillId="7" borderId="4" xfId="0" applyNumberFormat="1" applyFill="1" applyBorder="1" applyAlignment="1">
      <alignment vertical="top"/>
    </xf>
    <xf numFmtId="0" fontId="2" fillId="7" borderId="3" xfId="0" applyFont="1" applyFill="1" applyBorder="1" applyAlignment="1">
      <alignment vertical="top"/>
    </xf>
    <xf numFmtId="0" fontId="4" fillId="7" borderId="5" xfId="0" applyFont="1" applyFill="1" applyBorder="1"/>
    <xf numFmtId="0" fontId="0" fillId="7" borderId="5" xfId="0" applyFill="1" applyBorder="1"/>
    <xf numFmtId="0" fontId="0" fillId="7" borderId="4" xfId="0" applyFill="1" applyBorder="1"/>
    <xf numFmtId="0" fontId="7" fillId="7" borderId="3" xfId="0" applyFont="1" applyFill="1" applyBorder="1" applyAlignment="1">
      <alignment vertical="top"/>
    </xf>
    <xf numFmtId="0" fontId="6" fillId="7" borderId="5" xfId="0" applyFont="1" applyFill="1" applyBorder="1" applyAlignment="1">
      <alignment horizontal="left" vertical="top" indent="1"/>
    </xf>
    <xf numFmtId="49" fontId="14" fillId="7" borderId="5" xfId="2" applyNumberFormat="1" applyFill="1" applyBorder="1" applyAlignment="1">
      <alignment vertical="top" wrapText="1"/>
    </xf>
    <xf numFmtId="1" fontId="14" fillId="7" borderId="3" xfId="2" applyNumberFormat="1" applyFill="1" applyBorder="1" applyAlignment="1">
      <alignment horizontal="left" wrapText="1" indent="1"/>
    </xf>
    <xf numFmtId="0" fontId="0" fillId="7" borderId="11" xfId="0" applyFill="1" applyBorder="1" applyAlignment="1">
      <alignment vertical="top"/>
    </xf>
    <xf numFmtId="0" fontId="7" fillId="7" borderId="5" xfId="0" applyFont="1" applyFill="1" applyBorder="1" applyAlignment="1">
      <alignment vertical="top"/>
    </xf>
    <xf numFmtId="49" fontId="0" fillId="7" borderId="5" xfId="0" applyNumberFormat="1" applyFill="1" applyBorder="1" applyAlignment="1">
      <alignment vertical="top" wrapText="1"/>
    </xf>
    <xf numFmtId="49" fontId="14" fillId="7" borderId="5" xfId="2" applyNumberFormat="1" applyFill="1" applyBorder="1" applyAlignment="1">
      <alignment wrapText="1"/>
    </xf>
    <xf numFmtId="0" fontId="0" fillId="7" borderId="3" xfId="0" applyFill="1" applyBorder="1" applyAlignment="1">
      <alignment vertical="top"/>
    </xf>
    <xf numFmtId="1" fontId="4" fillId="2" borderId="27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1" fontId="4" fillId="2" borderId="28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" fontId="14" fillId="7" borderId="5" xfId="2" applyNumberFormat="1" applyFill="1" applyBorder="1" applyAlignment="1">
      <alignment horizontal="left" wrapText="1" indent="1"/>
    </xf>
    <xf numFmtId="44" fontId="4" fillId="2" borderId="5" xfId="1" applyFont="1" applyFill="1" applyBorder="1" applyAlignment="1">
      <alignment horizontal="right" indent="1"/>
    </xf>
    <xf numFmtId="49" fontId="0" fillId="7" borderId="5" xfId="0" applyNumberFormat="1" applyFill="1" applyBorder="1" applyAlignment="1">
      <alignment horizontal="right" vertical="top"/>
    </xf>
    <xf numFmtId="44" fontId="4" fillId="2" borderId="5" xfId="1" applyFont="1" applyFill="1" applyBorder="1" applyAlignment="1"/>
    <xf numFmtId="49" fontId="0" fillId="7" borderId="4" xfId="0" applyNumberFormat="1" applyFill="1" applyBorder="1" applyAlignment="1">
      <alignment horizontal="right" vertical="top"/>
    </xf>
    <xf numFmtId="167" fontId="17" fillId="0" borderId="3" xfId="0" applyNumberFormat="1" applyFont="1" applyBorder="1"/>
    <xf numFmtId="167" fontId="17" fillId="0" borderId="5" xfId="0" applyNumberFormat="1" applyFont="1" applyBorder="1"/>
    <xf numFmtId="44" fontId="18" fillId="2" borderId="5" xfId="1" applyFont="1" applyFill="1" applyBorder="1" applyAlignment="1">
      <alignment horizontal="right" indent="1"/>
    </xf>
    <xf numFmtId="1" fontId="19" fillId="2" borderId="5" xfId="0" applyNumberFormat="1" applyFont="1" applyFill="1" applyBorder="1" applyAlignment="1">
      <alignment horizontal="left" indent="1"/>
    </xf>
    <xf numFmtId="49" fontId="0" fillId="2" borderId="3" xfId="0" applyNumberFormat="1" applyFill="1" applyBorder="1" applyAlignment="1">
      <alignment horizontal="left" vertical="top" indent="1"/>
    </xf>
    <xf numFmtId="49" fontId="0" fillId="2" borderId="4" xfId="0" applyNumberFormat="1" applyFill="1" applyBorder="1" applyAlignment="1">
      <alignment horizontal="left" vertical="top" indent="1"/>
    </xf>
    <xf numFmtId="49" fontId="0" fillId="2" borderId="5" xfId="0" applyNumberFormat="1" applyFill="1" applyBorder="1" applyAlignment="1">
      <alignment horizontal="left" vertical="top" indent="1"/>
    </xf>
    <xf numFmtId="49" fontId="0" fillId="2" borderId="0" xfId="0" quotePrefix="1" applyNumberFormat="1" applyFill="1" applyAlignment="1">
      <alignment horizontal="left" vertical="top" indent="1"/>
    </xf>
    <xf numFmtId="1" fontId="4" fillId="2" borderId="32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0" xfId="0" applyFont="1"/>
    <xf numFmtId="0" fontId="21" fillId="9" borderId="8" xfId="0" applyFont="1" applyFill="1" applyBorder="1" applyAlignment="1">
      <alignment horizontal="left" vertical="top" inden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0" fillId="0" borderId="8" xfId="0" applyBorder="1" applyAlignment="1">
      <alignment horizontal="right" vertical="top" indent="1"/>
    </xf>
    <xf numFmtId="0" fontId="21" fillId="9" borderId="14" xfId="0" applyFont="1" applyFill="1" applyBorder="1" applyAlignment="1">
      <alignment horizontal="left" vertical="top" indent="1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3" fillId="0" borderId="12" xfId="0" applyFont="1" applyBorder="1" applyAlignment="1">
      <alignment horizontal="center"/>
    </xf>
    <xf numFmtId="0" fontId="0" fillId="0" borderId="17" xfId="0" applyBorder="1" applyAlignment="1">
      <alignment wrapText="1"/>
    </xf>
    <xf numFmtId="0" fontId="23" fillId="0" borderId="30" xfId="0" applyFont="1" applyBorder="1" applyAlignment="1">
      <alignment horizontal="center"/>
    </xf>
    <xf numFmtId="0" fontId="0" fillId="0" borderId="31" xfId="0" applyBorder="1" applyAlignment="1">
      <alignment wrapText="1"/>
    </xf>
    <xf numFmtId="0" fontId="23" fillId="0" borderId="14" xfId="0" applyFont="1" applyBorder="1" applyAlignment="1">
      <alignment horizontal="center"/>
    </xf>
    <xf numFmtId="0" fontId="0" fillId="0" borderId="29" xfId="0" applyBorder="1" applyAlignment="1">
      <alignment wrapText="1"/>
    </xf>
    <xf numFmtId="0" fontId="0" fillId="0" borderId="14" xfId="0" applyBorder="1" applyAlignment="1">
      <alignment horizontal="center"/>
    </xf>
    <xf numFmtId="0" fontId="21" fillId="10" borderId="14" xfId="0" applyFont="1" applyFill="1" applyBorder="1" applyAlignment="1">
      <alignment horizontal="center" vertical="top"/>
    </xf>
    <xf numFmtId="0" fontId="21" fillId="10" borderId="2" xfId="0" applyFont="1" applyFill="1" applyBorder="1" applyAlignment="1">
      <alignment horizontal="right" vertical="top"/>
    </xf>
    <xf numFmtId="0" fontId="0" fillId="0" borderId="29" xfId="0" applyBorder="1"/>
    <xf numFmtId="0" fontId="23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49" fontId="9" fillId="8" borderId="20" xfId="0" applyNumberFormat="1" applyFont="1" applyFill="1" applyBorder="1" applyAlignment="1">
      <alignment horizontal="center" vertical="center" textRotation="255" wrapText="1"/>
    </xf>
    <xf numFmtId="49" fontId="9" fillId="8" borderId="5" xfId="0" applyNumberFormat="1" applyFont="1" applyFill="1" applyBorder="1" applyAlignment="1">
      <alignment horizontal="center" vertical="center" textRotation="255" wrapText="1"/>
    </xf>
    <xf numFmtId="49" fontId="9" fillId="8" borderId="4" xfId="0" applyNumberFormat="1" applyFont="1" applyFill="1" applyBorder="1" applyAlignment="1">
      <alignment horizontal="center" vertical="center" textRotation="255" wrapText="1"/>
    </xf>
    <xf numFmtId="49" fontId="8" fillId="5" borderId="25" xfId="0" applyNumberFormat="1" applyFont="1" applyFill="1" applyBorder="1" applyAlignment="1">
      <alignment horizontal="center" wrapText="1"/>
    </xf>
    <xf numFmtId="49" fontId="8" fillId="5" borderId="22" xfId="0" applyNumberFormat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49" fontId="9" fillId="5" borderId="20" xfId="0" applyNumberFormat="1" applyFont="1" applyFill="1" applyBorder="1" applyAlignment="1">
      <alignment horizontal="center" vertical="center" textRotation="255" wrapText="1"/>
    </xf>
    <xf numFmtId="49" fontId="9" fillId="5" borderId="5" xfId="0" applyNumberFormat="1" applyFont="1" applyFill="1" applyBorder="1" applyAlignment="1">
      <alignment horizontal="center" vertical="center" textRotation="255" wrapText="1"/>
    </xf>
    <xf numFmtId="49" fontId="9" fillId="5" borderId="4" xfId="0" applyNumberFormat="1" applyFont="1" applyFill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8" borderId="12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top"/>
    </xf>
    <xf numFmtId="0" fontId="21" fillId="9" borderId="9" xfId="0" applyFont="1" applyFill="1" applyBorder="1" applyAlignment="1">
      <alignment horizontal="center" vertical="top"/>
    </xf>
    <xf numFmtId="0" fontId="21" fillId="9" borderId="10" xfId="0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2" fillId="0" borderId="33" xfId="0" applyFont="1" applyBorder="1" applyAlignment="1">
      <alignment horizontal="center" vertical="top"/>
    </xf>
    <xf numFmtId="0" fontId="22" fillId="0" borderId="34" xfId="0" applyFont="1" applyBorder="1" applyAlignment="1">
      <alignment horizontal="center" vertical="top"/>
    </xf>
    <xf numFmtId="0" fontId="22" fillId="0" borderId="35" xfId="0" applyFont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21" fillId="9" borderId="14" xfId="0" applyFont="1" applyFill="1" applyBorder="1" applyAlignment="1">
      <alignment horizontal="center" vertical="top"/>
    </xf>
    <xf numFmtId="0" fontId="21" fillId="9" borderId="2" xfId="0" applyFont="1" applyFill="1" applyBorder="1" applyAlignment="1">
      <alignment horizontal="center" vertical="top"/>
    </xf>
    <xf numFmtId="0" fontId="21" fillId="9" borderId="29" xfId="0" applyFont="1" applyFill="1" applyBorder="1" applyAlignment="1">
      <alignment horizontal="center" vertical="top"/>
    </xf>
    <xf numFmtId="0" fontId="21" fillId="0" borderId="9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2" fillId="0" borderId="37" xfId="0" applyFont="1" applyBorder="1" applyAlignment="1">
      <alignment horizontal="center" vertical="top"/>
    </xf>
    <xf numFmtId="0" fontId="22" fillId="0" borderId="36" xfId="0" applyFont="1" applyBorder="1" applyAlignment="1">
      <alignment horizontal="center" vertical="top"/>
    </xf>
    <xf numFmtId="0" fontId="21" fillId="9" borderId="12" xfId="0" applyFont="1" applyFill="1" applyBorder="1" applyAlignment="1">
      <alignment horizontal="center" vertical="top"/>
    </xf>
    <xf numFmtId="0" fontId="21" fillId="9" borderId="17" xfId="0" applyFont="1" applyFill="1" applyBorder="1" applyAlignment="1">
      <alignment horizontal="center" vertical="top"/>
    </xf>
    <xf numFmtId="14" fontId="25" fillId="0" borderId="0" xfId="0" applyNumberFormat="1" applyFont="1" applyAlignment="1">
      <alignment horizontal="left" vertical="center" indent="1"/>
    </xf>
    <xf numFmtId="14" fontId="8" fillId="6" borderId="24" xfId="0" applyNumberFormat="1" applyFont="1" applyFill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bsa-troop29.org/downloads/resources/activity/DMVC%20Where%20to%20go%20camping.pdf" TargetMode="External"/><Relationship Id="rId7" Type="http://schemas.openxmlformats.org/officeDocument/2006/relationships/hyperlink" Target="http://www.bsa-troop29.org/downloads/resources/activity/PDC%20%20Where-to-Go-Camping-Guide.pdf" TargetMode="External"/><Relationship Id="rId2" Type="http://schemas.openxmlformats.org/officeDocument/2006/relationships/hyperlink" Target="http://www.bsa-troop29.org/downloads/resources/manuals/Features_Troop_V1.pdf" TargetMode="External"/><Relationship Id="rId1" Type="http://schemas.openxmlformats.org/officeDocument/2006/relationships/hyperlink" Target="https://troopresources.scouting.org/categorized-activities-index/" TargetMode="External"/><Relationship Id="rId6" Type="http://schemas.openxmlformats.org/officeDocument/2006/relationships/hyperlink" Target="http://www.bsa-troop29.org/downloads/resources/activity/NNJ%20Where_To_Go_Camping_Guide_Final_Edition.pdf" TargetMode="External"/><Relationship Id="rId5" Type="http://schemas.openxmlformats.org/officeDocument/2006/relationships/hyperlink" Target="http://www.bsa-troop29.org/downloads/resources/manuals/Features_Troop_V2.pdf" TargetMode="External"/><Relationship Id="rId4" Type="http://schemas.openxmlformats.org/officeDocument/2006/relationships/hyperlink" Target="http://www.bsa-troop29.org/downloads/resources/manuals/Features_Troop_V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9"/>
  <sheetViews>
    <sheetView tabSelected="1" zoomScale="80" zoomScaleNormal="80" workbookViewId="0">
      <selection sqref="A1:V1"/>
    </sheetView>
  </sheetViews>
  <sheetFormatPr defaultRowHeight="15" x14ac:dyDescent="0.25"/>
  <cols>
    <col min="1" max="1" width="6.5703125" customWidth="1"/>
    <col min="2" max="2" width="8.42578125" customWidth="1"/>
    <col min="3" max="3" width="13.85546875" bestFit="1" customWidth="1"/>
    <col min="4" max="4" width="18.140625" bestFit="1" customWidth="1"/>
    <col min="5" max="5" width="11" hidden="1" customWidth="1"/>
    <col min="6" max="6" width="13.7109375" hidden="1" customWidth="1"/>
    <col min="7" max="7" width="19.7109375" hidden="1" customWidth="1"/>
    <col min="8" max="8" width="41.140625" bestFit="1" customWidth="1"/>
    <col min="9" max="9" width="0" hidden="1" customWidth="1"/>
    <col min="10" max="10" width="21" customWidth="1"/>
    <col min="11" max="11" width="21.42578125" customWidth="1"/>
    <col min="12" max="12" width="18.7109375" customWidth="1"/>
    <col min="13" max="13" width="14.85546875" customWidth="1"/>
    <col min="14" max="14" width="0" hidden="1" customWidth="1"/>
    <col min="15" max="15" width="21.140625" customWidth="1"/>
    <col min="16" max="16" width="17" customWidth="1"/>
    <col min="17" max="17" width="18" bestFit="1" customWidth="1"/>
    <col min="18" max="18" width="0" hidden="1" customWidth="1"/>
    <col min="19" max="19" width="13.5703125" customWidth="1"/>
    <col min="20" max="20" width="14.42578125" customWidth="1"/>
    <col min="21" max="21" width="0" hidden="1" customWidth="1"/>
    <col min="22" max="22" width="13.7109375" customWidth="1"/>
    <col min="25" max="25" width="17.5703125" customWidth="1"/>
  </cols>
  <sheetData>
    <row r="1" spans="1:25" ht="34.5" customHeight="1" thickBot="1" x14ac:dyDescent="0.5">
      <c r="A1" s="184" t="s">
        <v>231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1:25" ht="15.75" thickBot="1" x14ac:dyDescent="0.3">
      <c r="A2" s="190" t="s">
        <v>53</v>
      </c>
      <c r="B2" s="47"/>
      <c r="C2" s="47"/>
      <c r="H2" s="50"/>
      <c r="I2" s="49"/>
      <c r="J2" s="49"/>
      <c r="K2" s="192" t="s">
        <v>55</v>
      </c>
      <c r="L2" s="193"/>
      <c r="M2" s="193"/>
      <c r="N2" s="194"/>
      <c r="O2" s="49"/>
      <c r="P2" s="61"/>
      <c r="Q2" s="51"/>
      <c r="R2" s="48"/>
      <c r="S2" s="48"/>
      <c r="T2" s="48"/>
      <c r="U2" s="49"/>
      <c r="V2" s="48"/>
    </row>
    <row r="3" spans="1:25" ht="49.5" customHeight="1" thickBot="1" x14ac:dyDescent="0.3">
      <c r="A3" s="191"/>
      <c r="B3" s="62" t="s">
        <v>0</v>
      </c>
      <c r="C3" s="62" t="s">
        <v>54</v>
      </c>
      <c r="D3" s="54" t="s">
        <v>56</v>
      </c>
      <c r="E3" s="52" t="s">
        <v>57</v>
      </c>
      <c r="F3" s="52" t="s">
        <v>58</v>
      </c>
      <c r="G3" s="53" t="s">
        <v>59</v>
      </c>
      <c r="H3" s="54" t="s">
        <v>60</v>
      </c>
      <c r="I3" s="54" t="s">
        <v>61</v>
      </c>
      <c r="J3" s="54" t="s">
        <v>62</v>
      </c>
      <c r="K3" s="55" t="s">
        <v>63</v>
      </c>
      <c r="L3" s="55" t="s">
        <v>64</v>
      </c>
      <c r="M3" s="55" t="s">
        <v>65</v>
      </c>
      <c r="N3" s="55" t="s">
        <v>66</v>
      </c>
      <c r="O3" s="54" t="s">
        <v>67</v>
      </c>
      <c r="P3" s="56" t="s">
        <v>68</v>
      </c>
      <c r="Q3" s="63" t="s">
        <v>69</v>
      </c>
      <c r="R3" s="57" t="s">
        <v>70</v>
      </c>
      <c r="S3" s="57" t="s">
        <v>71</v>
      </c>
      <c r="T3" s="57" t="s">
        <v>72</v>
      </c>
      <c r="U3" s="57" t="s">
        <v>73</v>
      </c>
      <c r="V3" s="57" t="s">
        <v>74</v>
      </c>
    </row>
    <row r="4" spans="1:25" ht="21" x14ac:dyDescent="0.35">
      <c r="A4" s="195" t="s">
        <v>209</v>
      </c>
      <c r="B4" s="58" t="s">
        <v>79</v>
      </c>
      <c r="C4" s="64"/>
      <c r="D4" s="65" t="s">
        <v>217</v>
      </c>
      <c r="E4" s="65"/>
      <c r="F4" s="65"/>
      <c r="G4" s="65"/>
      <c r="H4" s="65" t="s">
        <v>141</v>
      </c>
      <c r="I4" s="58"/>
      <c r="J4" s="58" t="s">
        <v>216</v>
      </c>
      <c r="K4" s="58" t="s">
        <v>141</v>
      </c>
      <c r="L4" s="58" t="s">
        <v>215</v>
      </c>
      <c r="M4" s="58"/>
      <c r="N4" s="58"/>
      <c r="O4" s="66"/>
      <c r="P4" s="67"/>
      <c r="Q4" s="60">
        <v>45307</v>
      </c>
      <c r="R4" s="68">
        <v>43838</v>
      </c>
      <c r="S4" s="68">
        <f>Q4+8</f>
        <v>45315</v>
      </c>
      <c r="T4" s="68">
        <f>Q4+2</f>
        <v>45309</v>
      </c>
      <c r="U4" s="68">
        <f>V4-9</f>
        <v>45314</v>
      </c>
      <c r="V4" s="68">
        <f>T4+14</f>
        <v>45323</v>
      </c>
    </row>
    <row r="5" spans="1:25" ht="21" x14ac:dyDescent="0.35">
      <c r="A5" s="196"/>
      <c r="B5" s="69"/>
      <c r="C5" s="70"/>
      <c r="D5" s="69"/>
      <c r="E5" s="69"/>
      <c r="F5" s="69"/>
      <c r="G5" s="69"/>
      <c r="H5" s="69" t="s">
        <v>78</v>
      </c>
      <c r="I5" s="69"/>
      <c r="J5" s="69"/>
      <c r="K5" s="69"/>
      <c r="L5" s="69"/>
      <c r="M5" s="69"/>
      <c r="N5" s="69"/>
      <c r="O5" s="71"/>
      <c r="P5" s="72"/>
      <c r="Q5" s="73"/>
      <c r="R5" s="74"/>
      <c r="S5" s="74"/>
      <c r="T5" s="74"/>
      <c r="U5" s="74"/>
      <c r="V5" s="74"/>
    </row>
    <row r="6" spans="1:25" ht="21" x14ac:dyDescent="0.35">
      <c r="A6" s="196"/>
      <c r="B6" s="75"/>
      <c r="C6" s="76"/>
      <c r="D6" s="75"/>
      <c r="E6" s="78"/>
      <c r="F6" s="79"/>
      <c r="G6" s="79"/>
      <c r="H6" s="77"/>
      <c r="I6" s="80"/>
      <c r="J6" s="80"/>
      <c r="K6" s="79"/>
      <c r="L6" s="79"/>
      <c r="M6" s="80"/>
      <c r="N6" s="80"/>
      <c r="O6" s="81"/>
      <c r="P6" s="82">
        <v>45298</v>
      </c>
      <c r="Q6" s="83"/>
      <c r="R6" s="77"/>
      <c r="S6" s="77"/>
      <c r="T6" s="77"/>
      <c r="U6" s="77"/>
      <c r="V6" s="77"/>
    </row>
    <row r="7" spans="1:25" ht="21.75" thickBot="1" x14ac:dyDescent="0.4">
      <c r="A7" s="196"/>
      <c r="B7" s="75"/>
      <c r="C7" s="84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85"/>
      <c r="P7" s="86"/>
      <c r="Q7" s="87"/>
      <c r="R7" s="77"/>
      <c r="S7" s="77"/>
      <c r="T7" s="77"/>
      <c r="U7" s="77"/>
      <c r="V7" s="77"/>
    </row>
    <row r="8" spans="1:25" ht="21" x14ac:dyDescent="0.35">
      <c r="A8" s="196"/>
      <c r="B8" s="88" t="s">
        <v>80</v>
      </c>
      <c r="C8" s="59"/>
      <c r="D8" s="88" t="s">
        <v>218</v>
      </c>
      <c r="E8" s="88"/>
      <c r="F8" s="88"/>
      <c r="G8" s="88"/>
      <c r="H8" s="88" t="s">
        <v>211</v>
      </c>
      <c r="I8" s="88"/>
      <c r="J8" s="88" t="s">
        <v>212</v>
      </c>
      <c r="K8" s="88" t="s">
        <v>143</v>
      </c>
      <c r="L8" s="88" t="s">
        <v>211</v>
      </c>
      <c r="M8" s="88"/>
      <c r="N8" s="88"/>
      <c r="O8" s="90"/>
      <c r="P8" s="91"/>
      <c r="Q8" s="92">
        <v>45335</v>
      </c>
      <c r="R8" s="68">
        <f>Q8+1</f>
        <v>45336</v>
      </c>
      <c r="S8" s="68">
        <f>Q8+1</f>
        <v>45336</v>
      </c>
      <c r="T8" s="68">
        <f>Q8+2</f>
        <v>45337</v>
      </c>
      <c r="U8" s="68">
        <f>V8-9</f>
        <v>45335</v>
      </c>
      <c r="V8" s="68">
        <f>T8+14-7</f>
        <v>45344</v>
      </c>
    </row>
    <row r="9" spans="1:25" ht="21" x14ac:dyDescent="0.35">
      <c r="A9" s="196"/>
      <c r="B9" s="69"/>
      <c r="C9" s="70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71"/>
      <c r="P9" s="234">
        <v>45348</v>
      </c>
      <c r="Q9" s="73"/>
      <c r="R9" s="74"/>
      <c r="S9" s="74"/>
      <c r="T9" s="74"/>
      <c r="U9" s="74"/>
      <c r="V9" s="74"/>
    </row>
    <row r="10" spans="1:25" ht="21" x14ac:dyDescent="0.35">
      <c r="A10" s="196"/>
      <c r="B10" s="93"/>
      <c r="C10" s="94"/>
      <c r="D10" s="75"/>
      <c r="E10" s="75"/>
      <c r="F10" s="75"/>
      <c r="G10" s="75"/>
      <c r="H10" s="95"/>
      <c r="I10" s="93"/>
      <c r="J10" s="93"/>
      <c r="K10" s="93"/>
      <c r="L10" s="93"/>
      <c r="M10" s="93"/>
      <c r="N10" s="93"/>
      <c r="O10" s="96"/>
      <c r="P10" s="97"/>
      <c r="Q10" s="83"/>
      <c r="R10" s="98"/>
      <c r="S10" s="98"/>
      <c r="T10" s="98"/>
      <c r="U10" s="98"/>
      <c r="V10" s="98"/>
      <c r="Y10" s="233"/>
    </row>
    <row r="11" spans="1:25" ht="21" x14ac:dyDescent="0.35">
      <c r="A11" s="196"/>
      <c r="B11" s="93"/>
      <c r="C11" s="94"/>
      <c r="D11" s="75"/>
      <c r="E11" s="75"/>
      <c r="F11" s="75"/>
      <c r="G11" s="75"/>
      <c r="H11" s="75"/>
      <c r="I11" s="93"/>
      <c r="J11" s="93"/>
      <c r="K11" s="93"/>
      <c r="L11" s="93"/>
      <c r="M11" s="93"/>
      <c r="N11" s="93"/>
      <c r="O11" s="96"/>
      <c r="P11" s="97"/>
      <c r="Q11" s="83"/>
      <c r="R11" s="98"/>
      <c r="S11" s="98"/>
      <c r="T11" s="98"/>
      <c r="U11" s="98"/>
      <c r="V11" s="98"/>
      <c r="Y11" s="233"/>
    </row>
    <row r="12" spans="1:25" ht="21" x14ac:dyDescent="0.35">
      <c r="A12" s="196"/>
      <c r="B12" s="88" t="s">
        <v>81</v>
      </c>
      <c r="C12" s="89"/>
      <c r="D12" s="88" t="s">
        <v>219</v>
      </c>
      <c r="E12" s="99"/>
      <c r="F12" s="99"/>
      <c r="G12" s="99"/>
      <c r="H12" s="99" t="s">
        <v>213</v>
      </c>
      <c r="I12" s="99"/>
      <c r="J12" s="99" t="s">
        <v>216</v>
      </c>
      <c r="K12" s="99" t="s">
        <v>141</v>
      </c>
      <c r="L12" s="99" t="s">
        <v>215</v>
      </c>
      <c r="M12" s="88"/>
      <c r="N12" s="88"/>
      <c r="O12" s="90"/>
      <c r="P12" s="91"/>
      <c r="Q12" s="92">
        <v>45363</v>
      </c>
      <c r="R12" s="68">
        <f>Q12+1</f>
        <v>45364</v>
      </c>
      <c r="S12" s="68">
        <f>Q12+1</f>
        <v>45364</v>
      </c>
      <c r="T12" s="68">
        <f>Q12+2</f>
        <v>45365</v>
      </c>
      <c r="U12" s="68">
        <f>V12-9</f>
        <v>45370</v>
      </c>
      <c r="V12" s="68">
        <f>T12+14</f>
        <v>45379</v>
      </c>
      <c r="Y12" s="233"/>
    </row>
    <row r="13" spans="1:25" ht="21" x14ac:dyDescent="0.35">
      <c r="A13" s="196"/>
      <c r="B13" s="69"/>
      <c r="C13" s="70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71"/>
      <c r="P13" s="100"/>
      <c r="Q13" s="73"/>
      <c r="R13" s="74"/>
      <c r="S13" s="74"/>
      <c r="T13" s="74"/>
      <c r="U13" s="74"/>
      <c r="V13" s="74"/>
    </row>
    <row r="14" spans="1:25" ht="21" x14ac:dyDescent="0.35">
      <c r="A14" s="196"/>
      <c r="B14" s="101"/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4"/>
      <c r="P14" s="105"/>
      <c r="Q14" s="106"/>
      <c r="R14" s="103"/>
      <c r="S14" s="103"/>
      <c r="T14" s="103"/>
      <c r="U14" s="103"/>
      <c r="V14" s="103"/>
    </row>
    <row r="15" spans="1:25" ht="21" x14ac:dyDescent="0.35">
      <c r="A15" s="196"/>
      <c r="B15" s="101"/>
      <c r="C15" s="107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8"/>
      <c r="P15" s="105"/>
      <c r="Q15" s="106"/>
      <c r="R15" s="103"/>
      <c r="S15" s="103"/>
      <c r="T15" s="103"/>
      <c r="U15" s="103"/>
      <c r="V15" s="103"/>
    </row>
    <row r="16" spans="1:25" ht="21" x14ac:dyDescent="0.35">
      <c r="A16" s="196"/>
      <c r="B16" s="88" t="s">
        <v>82</v>
      </c>
      <c r="C16" s="89" t="s">
        <v>208</v>
      </c>
      <c r="D16" s="88" t="s">
        <v>220</v>
      </c>
      <c r="E16" s="88"/>
      <c r="F16" s="88"/>
      <c r="G16" s="88"/>
      <c r="H16" s="99" t="s">
        <v>234</v>
      </c>
      <c r="I16" s="88"/>
      <c r="J16" s="88" t="s">
        <v>235</v>
      </c>
      <c r="K16" s="88" t="s">
        <v>234</v>
      </c>
      <c r="L16" s="88" t="s">
        <v>234</v>
      </c>
      <c r="M16" s="88"/>
      <c r="N16" s="88"/>
      <c r="O16" s="90"/>
      <c r="P16" s="91"/>
      <c r="Q16" s="92">
        <v>45391</v>
      </c>
      <c r="R16" s="68">
        <f>Q16+1</f>
        <v>45392</v>
      </c>
      <c r="S16" s="68">
        <f>Q16+1</f>
        <v>45392</v>
      </c>
      <c r="T16" s="68">
        <f>Q16+2</f>
        <v>45393</v>
      </c>
      <c r="U16" s="68">
        <f>V16-9</f>
        <v>45398</v>
      </c>
      <c r="V16" s="68">
        <f>T16+14</f>
        <v>45407</v>
      </c>
    </row>
    <row r="17" spans="1:22" ht="42" x14ac:dyDescent="0.35">
      <c r="A17" s="196"/>
      <c r="B17" s="69"/>
      <c r="C17" s="70"/>
      <c r="D17" s="69"/>
      <c r="E17" s="69"/>
      <c r="F17" s="69"/>
      <c r="G17" s="69"/>
      <c r="H17" s="69"/>
      <c r="I17" s="69"/>
      <c r="J17" s="69" t="s">
        <v>236</v>
      </c>
      <c r="K17" s="69"/>
      <c r="L17" s="69"/>
      <c r="M17" s="69"/>
      <c r="N17" s="69"/>
      <c r="O17" s="71"/>
      <c r="P17" s="100"/>
      <c r="Q17" s="73"/>
      <c r="R17" s="74"/>
      <c r="S17" s="74"/>
      <c r="T17" s="74"/>
      <c r="U17" s="74"/>
      <c r="V17" s="74"/>
    </row>
    <row r="18" spans="1:22" ht="21" x14ac:dyDescent="0.35">
      <c r="A18" s="196"/>
      <c r="B18" s="75"/>
      <c r="C18" s="84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85"/>
      <c r="P18" s="86"/>
      <c r="Q18" s="87"/>
      <c r="R18" s="77"/>
      <c r="S18" s="77"/>
      <c r="T18" s="77"/>
      <c r="U18" s="77"/>
      <c r="V18" s="77"/>
    </row>
    <row r="19" spans="1:22" ht="21" x14ac:dyDescent="0.35">
      <c r="A19" s="196"/>
      <c r="B19" s="75"/>
      <c r="C19" s="84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85"/>
      <c r="P19" s="86"/>
      <c r="Q19" s="87"/>
      <c r="R19" s="77"/>
      <c r="S19" s="77"/>
      <c r="T19" s="77"/>
      <c r="U19" s="77"/>
      <c r="V19" s="77"/>
    </row>
    <row r="20" spans="1:22" ht="21" x14ac:dyDescent="0.35">
      <c r="A20" s="196"/>
      <c r="B20" s="88" t="s">
        <v>76</v>
      </c>
      <c r="C20" s="89" t="s">
        <v>214</v>
      </c>
      <c r="D20" s="88" t="s">
        <v>221</v>
      </c>
      <c r="E20" s="88"/>
      <c r="F20" s="88"/>
      <c r="G20" s="88"/>
      <c r="H20" s="88" t="s">
        <v>233</v>
      </c>
      <c r="I20" s="88"/>
      <c r="J20" s="88" t="s">
        <v>237</v>
      </c>
      <c r="K20" s="88" t="s">
        <v>233</v>
      </c>
      <c r="L20" s="88" t="s">
        <v>250</v>
      </c>
      <c r="M20" s="88"/>
      <c r="N20" s="88"/>
      <c r="O20" s="90"/>
      <c r="P20" s="91"/>
      <c r="Q20" s="92">
        <v>45419</v>
      </c>
      <c r="R20" s="68">
        <f>Q20+1</f>
        <v>45420</v>
      </c>
      <c r="S20" s="68">
        <f>Q20+1</f>
        <v>45420</v>
      </c>
      <c r="T20" s="68">
        <f>Q20+2</f>
        <v>45421</v>
      </c>
      <c r="U20" s="68">
        <f>V20-9</f>
        <v>45426</v>
      </c>
      <c r="V20" s="68">
        <f>T20+14</f>
        <v>45435</v>
      </c>
    </row>
    <row r="21" spans="1:22" ht="21" x14ac:dyDescent="0.35">
      <c r="A21" s="196"/>
      <c r="B21" s="69"/>
      <c r="C21" s="70"/>
      <c r="D21" s="69"/>
      <c r="E21" s="69"/>
      <c r="F21" s="69"/>
      <c r="G21" s="69"/>
      <c r="H21" s="69"/>
      <c r="I21" s="69"/>
      <c r="J21" s="69" t="s">
        <v>238</v>
      </c>
      <c r="K21" s="69"/>
      <c r="L21" s="69"/>
      <c r="M21" s="69"/>
      <c r="N21" s="69"/>
      <c r="O21" s="71"/>
      <c r="P21" s="234">
        <v>45417</v>
      </c>
      <c r="Q21" s="73"/>
      <c r="R21" s="74"/>
      <c r="S21" s="74"/>
      <c r="T21" s="74"/>
      <c r="U21" s="74"/>
      <c r="V21" s="74"/>
    </row>
    <row r="22" spans="1:22" ht="21" x14ac:dyDescent="0.35">
      <c r="A22" s="196"/>
      <c r="B22" s="75"/>
      <c r="C22" s="84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85"/>
      <c r="P22" s="86"/>
      <c r="Q22" s="87"/>
      <c r="R22" s="77"/>
      <c r="S22" s="77"/>
      <c r="T22" s="77"/>
      <c r="U22" s="77"/>
      <c r="V22" s="77"/>
    </row>
    <row r="23" spans="1:22" ht="21" x14ac:dyDescent="0.35">
      <c r="A23" s="196"/>
      <c r="B23" s="75"/>
      <c r="C23" s="84"/>
      <c r="D23" s="75"/>
      <c r="E23" s="75"/>
      <c r="F23" s="75"/>
      <c r="G23" s="75"/>
      <c r="H23" s="75"/>
      <c r="I23" s="75"/>
      <c r="J23" s="77"/>
      <c r="K23" s="75"/>
      <c r="L23" s="75"/>
      <c r="M23" s="75"/>
      <c r="N23" s="75"/>
      <c r="O23" s="85"/>
      <c r="P23" s="86"/>
      <c r="Q23" s="87"/>
      <c r="R23" s="77"/>
      <c r="S23" s="77"/>
      <c r="T23" s="77"/>
      <c r="U23" s="77"/>
      <c r="V23" s="77"/>
    </row>
    <row r="24" spans="1:22" ht="21" x14ac:dyDescent="0.35">
      <c r="A24" s="196"/>
      <c r="B24" s="88" t="s">
        <v>83</v>
      </c>
      <c r="C24" s="89" t="s">
        <v>208</v>
      </c>
      <c r="D24" s="88" t="s">
        <v>222</v>
      </c>
      <c r="E24" s="88"/>
      <c r="F24" s="88"/>
      <c r="G24" s="88"/>
      <c r="H24" s="88" t="s">
        <v>239</v>
      </c>
      <c r="I24" s="88"/>
      <c r="J24" s="88" t="s">
        <v>240</v>
      </c>
      <c r="K24" s="88" t="s">
        <v>239</v>
      </c>
      <c r="L24" s="88" t="s">
        <v>239</v>
      </c>
      <c r="M24" s="88"/>
      <c r="N24" s="88"/>
      <c r="O24" s="90"/>
      <c r="P24" s="91"/>
      <c r="Q24" s="92">
        <v>45454</v>
      </c>
      <c r="R24" s="68">
        <f>Q24+1</f>
        <v>45455</v>
      </c>
      <c r="S24" s="68">
        <f>Q24+1</f>
        <v>45455</v>
      </c>
      <c r="T24" s="68">
        <f>Q24+2</f>
        <v>45456</v>
      </c>
      <c r="U24" s="68">
        <f>V24-9</f>
        <v>45461</v>
      </c>
      <c r="V24" s="68">
        <f>T24+14</f>
        <v>45470</v>
      </c>
    </row>
    <row r="25" spans="1:22" ht="21" x14ac:dyDescent="0.35">
      <c r="A25" s="196"/>
      <c r="B25" s="69"/>
      <c r="C25" s="70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1"/>
      <c r="P25" s="100"/>
      <c r="Q25" s="73"/>
      <c r="R25" s="74"/>
      <c r="S25" s="74"/>
      <c r="T25" s="74"/>
      <c r="U25" s="74"/>
      <c r="V25" s="74"/>
    </row>
    <row r="26" spans="1:22" ht="21" x14ac:dyDescent="0.35">
      <c r="A26" s="196"/>
      <c r="B26" s="75"/>
      <c r="C26" s="84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85"/>
      <c r="P26" s="86"/>
      <c r="Q26" s="87"/>
      <c r="R26" s="77"/>
      <c r="S26" s="77"/>
      <c r="T26" s="77"/>
      <c r="U26" s="77"/>
      <c r="V26" s="77"/>
    </row>
    <row r="27" spans="1:22" ht="21" x14ac:dyDescent="0.35">
      <c r="A27" s="196"/>
      <c r="B27" s="75"/>
      <c r="C27" s="8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85"/>
      <c r="P27" s="86"/>
      <c r="Q27" s="87"/>
      <c r="R27" s="77"/>
      <c r="S27" s="77"/>
      <c r="T27" s="77"/>
      <c r="U27" s="77"/>
      <c r="V27" s="77"/>
    </row>
    <row r="28" spans="1:22" ht="21" x14ac:dyDescent="0.35">
      <c r="A28" s="196" t="s">
        <v>209</v>
      </c>
      <c r="B28" s="88" t="s">
        <v>84</v>
      </c>
      <c r="C28" s="89" t="s">
        <v>75</v>
      </c>
      <c r="D28" s="88" t="s">
        <v>224</v>
      </c>
      <c r="E28" s="88"/>
      <c r="F28" s="88"/>
      <c r="G28" s="88"/>
      <c r="H28" s="88" t="s">
        <v>77</v>
      </c>
      <c r="I28" s="88"/>
      <c r="J28" s="88" t="s">
        <v>223</v>
      </c>
      <c r="K28" s="88" t="s">
        <v>255</v>
      </c>
      <c r="L28" s="88" t="s">
        <v>256</v>
      </c>
      <c r="M28" s="88"/>
      <c r="N28" s="88"/>
      <c r="O28" s="90"/>
      <c r="P28" s="91"/>
      <c r="Q28" s="92">
        <v>45482</v>
      </c>
      <c r="R28" s="68">
        <f>Q28+1</f>
        <v>45483</v>
      </c>
      <c r="S28" s="68">
        <f>Q28+1</f>
        <v>45483</v>
      </c>
      <c r="T28" s="68">
        <f>Q28+2</f>
        <v>45484</v>
      </c>
      <c r="U28" s="68">
        <f>V28-9</f>
        <v>45489</v>
      </c>
      <c r="V28" s="68">
        <f>T28+14</f>
        <v>45498</v>
      </c>
    </row>
    <row r="29" spans="1:22" ht="21" x14ac:dyDescent="0.35">
      <c r="A29" s="196"/>
      <c r="B29" s="69"/>
      <c r="C29" s="70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71"/>
      <c r="P29" s="100"/>
      <c r="Q29" s="73"/>
      <c r="R29" s="74"/>
      <c r="S29" s="74"/>
      <c r="T29" s="74"/>
      <c r="U29" s="74"/>
      <c r="V29" s="74"/>
    </row>
    <row r="30" spans="1:22" ht="21" x14ac:dyDescent="0.35">
      <c r="A30" s="196"/>
      <c r="B30" s="75"/>
      <c r="C30" s="84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85"/>
      <c r="P30" s="86"/>
      <c r="Q30" s="87"/>
      <c r="R30" s="77"/>
      <c r="S30" s="77"/>
      <c r="T30" s="77"/>
      <c r="U30" s="77"/>
      <c r="V30" s="77"/>
    </row>
    <row r="31" spans="1:22" ht="21" x14ac:dyDescent="0.35">
      <c r="A31" s="196"/>
      <c r="B31" s="75"/>
      <c r="C31" s="84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85"/>
      <c r="P31" s="86"/>
      <c r="Q31" s="87"/>
      <c r="R31" s="77"/>
      <c r="S31" s="77"/>
      <c r="T31" s="77"/>
      <c r="U31" s="77"/>
      <c r="V31" s="77"/>
    </row>
    <row r="32" spans="1:22" ht="21" x14ac:dyDescent="0.35">
      <c r="A32" s="196"/>
      <c r="B32" s="88" t="s">
        <v>85</v>
      </c>
      <c r="C32" s="89" t="s">
        <v>214</v>
      </c>
      <c r="D32" s="88" t="s">
        <v>225</v>
      </c>
      <c r="E32" s="88"/>
      <c r="F32" s="88"/>
      <c r="G32" s="88"/>
      <c r="H32" s="88" t="s">
        <v>241</v>
      </c>
      <c r="I32" s="88"/>
      <c r="J32" s="88" t="s">
        <v>242</v>
      </c>
      <c r="K32" s="88" t="s">
        <v>252</v>
      </c>
      <c r="L32" s="88" t="s">
        <v>251</v>
      </c>
      <c r="M32" s="88"/>
      <c r="N32" s="88"/>
      <c r="O32" s="90"/>
      <c r="P32" s="91"/>
      <c r="Q32" s="92">
        <v>45517</v>
      </c>
      <c r="R32" s="68">
        <f>Q32+1</f>
        <v>45518</v>
      </c>
      <c r="S32" s="68">
        <f>Q32+1</f>
        <v>45518</v>
      </c>
      <c r="T32" s="68">
        <f>Q32+2</f>
        <v>45519</v>
      </c>
      <c r="U32" s="68">
        <f>V32-9</f>
        <v>45524</v>
      </c>
      <c r="V32" s="68">
        <f>T32+14</f>
        <v>45533</v>
      </c>
    </row>
    <row r="33" spans="1:22" ht="21" x14ac:dyDescent="0.35">
      <c r="A33" s="196"/>
      <c r="B33" s="69"/>
      <c r="C33" s="70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71"/>
      <c r="P33" s="234">
        <v>45509</v>
      </c>
      <c r="Q33" s="73"/>
      <c r="R33" s="74"/>
      <c r="S33" s="74"/>
      <c r="T33" s="74"/>
      <c r="U33" s="74"/>
      <c r="V33" s="74"/>
    </row>
    <row r="34" spans="1:22" ht="21" x14ac:dyDescent="0.35">
      <c r="A34" s="196"/>
      <c r="B34" s="93"/>
      <c r="C34" s="94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6"/>
      <c r="P34" s="110"/>
      <c r="Q34" s="83"/>
      <c r="R34" s="98"/>
      <c r="S34" s="98"/>
      <c r="T34" s="98"/>
      <c r="U34" s="98"/>
      <c r="V34" s="98"/>
    </row>
    <row r="35" spans="1:22" ht="21" x14ac:dyDescent="0.35">
      <c r="A35" s="196"/>
      <c r="B35" s="93"/>
      <c r="C35" s="94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6"/>
      <c r="P35" s="110"/>
      <c r="Q35" s="83"/>
      <c r="R35" s="98"/>
      <c r="S35" s="98"/>
      <c r="T35" s="98"/>
      <c r="U35" s="98"/>
      <c r="V35" s="98"/>
    </row>
    <row r="36" spans="1:22" ht="42" x14ac:dyDescent="0.35">
      <c r="A36" s="196"/>
      <c r="B36" s="88" t="s">
        <v>86</v>
      </c>
      <c r="C36" s="89" t="s">
        <v>75</v>
      </c>
      <c r="D36" s="88" t="s">
        <v>226</v>
      </c>
      <c r="E36" s="88"/>
      <c r="F36" s="88"/>
      <c r="G36" s="88"/>
      <c r="H36" s="88" t="s">
        <v>230</v>
      </c>
      <c r="I36" s="88"/>
      <c r="J36" s="88" t="s">
        <v>244</v>
      </c>
      <c r="K36" s="88"/>
      <c r="L36" s="88"/>
      <c r="M36" s="88"/>
      <c r="N36" s="88"/>
      <c r="O36" s="90"/>
      <c r="P36" s="91"/>
      <c r="Q36" s="92">
        <v>45545</v>
      </c>
      <c r="R36" s="68">
        <f>Q36+1</f>
        <v>45546</v>
      </c>
      <c r="S36" s="68">
        <f>Q36+1</f>
        <v>45546</v>
      </c>
      <c r="T36" s="68">
        <f>Q36+2</f>
        <v>45547</v>
      </c>
      <c r="U36" s="68">
        <f>V36-9</f>
        <v>45552</v>
      </c>
      <c r="V36" s="68">
        <f>T36+14</f>
        <v>45561</v>
      </c>
    </row>
    <row r="37" spans="1:22" ht="21" x14ac:dyDescent="0.35">
      <c r="A37" s="196"/>
      <c r="B37" s="69"/>
      <c r="C37" s="70"/>
      <c r="D37" s="69"/>
      <c r="E37" s="69"/>
      <c r="F37" s="69"/>
      <c r="G37" s="69"/>
      <c r="H37" s="69" t="s">
        <v>243</v>
      </c>
      <c r="I37" s="69"/>
      <c r="J37" s="69"/>
      <c r="K37" s="69"/>
      <c r="L37" s="69"/>
      <c r="M37" s="69"/>
      <c r="N37" s="69"/>
      <c r="O37" s="71"/>
      <c r="P37" s="100"/>
      <c r="Q37" s="73"/>
      <c r="R37" s="74"/>
      <c r="S37" s="74"/>
      <c r="T37" s="74"/>
      <c r="U37" s="74"/>
      <c r="V37" s="74"/>
    </row>
    <row r="38" spans="1:22" ht="21" x14ac:dyDescent="0.35">
      <c r="A38" s="196"/>
      <c r="B38" s="75"/>
      <c r="C38" s="8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85"/>
      <c r="P38" s="86"/>
      <c r="Q38" s="87"/>
      <c r="R38" s="77"/>
      <c r="S38" s="77"/>
      <c r="T38" s="77"/>
      <c r="U38" s="77"/>
      <c r="V38" s="77"/>
    </row>
    <row r="39" spans="1:22" ht="21" x14ac:dyDescent="0.35">
      <c r="A39" s="196"/>
      <c r="B39" s="75"/>
      <c r="C39" s="84"/>
      <c r="D39" s="75"/>
      <c r="E39" s="75"/>
      <c r="F39" s="75"/>
      <c r="G39" s="75"/>
      <c r="H39" s="75"/>
      <c r="I39" s="75"/>
      <c r="J39" s="77"/>
      <c r="K39" s="77"/>
      <c r="L39" s="75"/>
      <c r="M39" s="75"/>
      <c r="N39" s="75"/>
      <c r="O39" s="85"/>
      <c r="P39" s="86"/>
      <c r="Q39" s="87"/>
      <c r="R39" s="77"/>
      <c r="S39" s="77"/>
      <c r="T39" s="77"/>
      <c r="U39" s="77"/>
      <c r="V39" s="77"/>
    </row>
    <row r="40" spans="1:22" ht="21" x14ac:dyDescent="0.35">
      <c r="A40" s="196"/>
      <c r="B40" s="88" t="s">
        <v>87</v>
      </c>
      <c r="C40" s="89" t="s">
        <v>208</v>
      </c>
      <c r="D40" s="88" t="s">
        <v>227</v>
      </c>
      <c r="E40" s="88"/>
      <c r="F40" s="88"/>
      <c r="G40" s="88"/>
      <c r="H40" s="88" t="s">
        <v>245</v>
      </c>
      <c r="I40" s="88"/>
      <c r="J40" s="90" t="s">
        <v>246</v>
      </c>
      <c r="K40" s="111"/>
      <c r="L40" s="112" t="s">
        <v>245</v>
      </c>
      <c r="M40" s="88"/>
      <c r="N40" s="88"/>
      <c r="O40" s="90"/>
      <c r="P40" s="91"/>
      <c r="Q40" s="92">
        <v>45573</v>
      </c>
      <c r="R40" s="68">
        <f>Q40+1</f>
        <v>45574</v>
      </c>
      <c r="S40" s="68">
        <f>Q40+1</f>
        <v>45574</v>
      </c>
      <c r="T40" s="68">
        <f>Q40+2</f>
        <v>45575</v>
      </c>
      <c r="U40" s="68">
        <f>V40-9</f>
        <v>45580</v>
      </c>
      <c r="V40" s="68">
        <f>T40+14</f>
        <v>45589</v>
      </c>
    </row>
    <row r="41" spans="1:22" ht="21" x14ac:dyDescent="0.35">
      <c r="A41" s="196"/>
      <c r="B41" s="69"/>
      <c r="C41" s="70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71"/>
      <c r="P41" s="100"/>
      <c r="Q41" s="73"/>
      <c r="R41" s="74"/>
      <c r="S41" s="74"/>
      <c r="T41" s="74"/>
      <c r="U41" s="74"/>
      <c r="V41" s="74"/>
    </row>
    <row r="42" spans="1:22" ht="21" x14ac:dyDescent="0.35">
      <c r="A42" s="196"/>
      <c r="B42" s="75"/>
      <c r="C42" s="8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85"/>
      <c r="P42" s="86"/>
      <c r="Q42" s="87"/>
      <c r="R42" s="77"/>
      <c r="S42" s="77"/>
      <c r="T42" s="77"/>
      <c r="U42" s="77"/>
      <c r="V42" s="77"/>
    </row>
    <row r="43" spans="1:22" ht="21" x14ac:dyDescent="0.35">
      <c r="A43" s="196"/>
      <c r="B43" s="75"/>
      <c r="C43" s="84"/>
      <c r="D43" s="75"/>
      <c r="E43" s="85"/>
      <c r="F43" s="75"/>
      <c r="G43" s="75"/>
      <c r="H43" s="75"/>
      <c r="I43" s="75"/>
      <c r="J43" s="75"/>
      <c r="K43" s="75"/>
      <c r="L43" s="75"/>
      <c r="M43" s="75"/>
      <c r="N43" s="75"/>
      <c r="O43" s="85"/>
      <c r="P43" s="86"/>
      <c r="Q43" s="87"/>
      <c r="R43" s="77"/>
      <c r="S43" s="77"/>
      <c r="T43" s="77"/>
      <c r="U43" s="77"/>
      <c r="V43" s="77"/>
    </row>
    <row r="44" spans="1:22" ht="42" x14ac:dyDescent="0.35">
      <c r="A44" s="196"/>
      <c r="B44" s="88" t="s">
        <v>88</v>
      </c>
      <c r="C44" s="89" t="s">
        <v>214</v>
      </c>
      <c r="D44" s="88" t="s">
        <v>228</v>
      </c>
      <c r="E44" s="188"/>
      <c r="F44" s="189"/>
      <c r="G44" s="88"/>
      <c r="H44" s="88" t="s">
        <v>143</v>
      </c>
      <c r="I44" s="88"/>
      <c r="J44" s="88" t="s">
        <v>247</v>
      </c>
      <c r="K44" s="88"/>
      <c r="L44" s="88" t="s">
        <v>253</v>
      </c>
      <c r="M44" s="88"/>
      <c r="N44" s="88"/>
      <c r="O44" s="90"/>
      <c r="P44" s="91"/>
      <c r="Q44" s="92">
        <v>45608</v>
      </c>
      <c r="R44" s="68">
        <f>Q44+1</f>
        <v>45609</v>
      </c>
      <c r="S44" s="68">
        <f>Q44+1</f>
        <v>45609</v>
      </c>
      <c r="T44" s="68">
        <f>Q44+2</f>
        <v>45610</v>
      </c>
      <c r="U44" s="68">
        <f>V44-9</f>
        <v>45615</v>
      </c>
      <c r="V44" s="68">
        <f>T44+14</f>
        <v>45624</v>
      </c>
    </row>
    <row r="45" spans="1:22" ht="21" x14ac:dyDescent="0.35">
      <c r="A45" s="196"/>
      <c r="B45" s="69"/>
      <c r="C45" s="70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71"/>
      <c r="P45" s="100"/>
      <c r="Q45" s="73"/>
      <c r="R45" s="74"/>
      <c r="S45" s="74"/>
      <c r="T45" s="74"/>
      <c r="U45" s="74"/>
      <c r="V45" s="74"/>
    </row>
    <row r="46" spans="1:22" ht="21" x14ac:dyDescent="0.35">
      <c r="A46" s="196"/>
      <c r="B46" s="75"/>
      <c r="C46" s="84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114"/>
      <c r="P46" s="109"/>
      <c r="Q46" s="87"/>
      <c r="R46" s="77"/>
      <c r="S46" s="77"/>
      <c r="T46" s="77"/>
      <c r="U46" s="77"/>
      <c r="V46" s="77"/>
    </row>
    <row r="47" spans="1:22" ht="21" x14ac:dyDescent="0.35">
      <c r="A47" s="196"/>
      <c r="B47" s="75"/>
      <c r="C47" s="84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114"/>
      <c r="P47" s="109"/>
      <c r="Q47" s="87"/>
      <c r="R47" s="77"/>
      <c r="S47" s="77"/>
      <c r="T47" s="77"/>
      <c r="U47" s="77"/>
      <c r="V47" s="77"/>
    </row>
    <row r="48" spans="1:22" ht="42" x14ac:dyDescent="0.35">
      <c r="A48" s="196"/>
      <c r="B48" s="88" t="s">
        <v>89</v>
      </c>
      <c r="C48" s="89" t="s">
        <v>208</v>
      </c>
      <c r="D48" s="88" t="s">
        <v>229</v>
      </c>
      <c r="E48" s="88"/>
      <c r="F48" s="88"/>
      <c r="G48" s="88"/>
      <c r="H48" s="88" t="s">
        <v>248</v>
      </c>
      <c r="I48" s="88"/>
      <c r="J48" s="88" t="s">
        <v>249</v>
      </c>
      <c r="K48" s="88"/>
      <c r="L48" s="88" t="s">
        <v>254</v>
      </c>
      <c r="M48" s="88"/>
      <c r="N48" s="88"/>
      <c r="O48" s="90"/>
      <c r="P48" s="91"/>
      <c r="Q48" s="92">
        <v>45636</v>
      </c>
      <c r="R48" s="68">
        <f>Q48+1</f>
        <v>45637</v>
      </c>
      <c r="S48" s="68">
        <f>Q48+1</f>
        <v>45637</v>
      </c>
      <c r="T48" s="68">
        <f>Q48+2</f>
        <v>45638</v>
      </c>
      <c r="U48" s="68" t="e">
        <f>V48-9</f>
        <v>#VALUE!</v>
      </c>
      <c r="V48" s="68" t="s">
        <v>257</v>
      </c>
    </row>
    <row r="49" spans="1:22" ht="21" x14ac:dyDescent="0.35">
      <c r="A49" s="196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1:22" ht="21" x14ac:dyDescent="0.35">
      <c r="A50" s="196"/>
      <c r="B50" s="75"/>
      <c r="C50" s="8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85"/>
      <c r="P50" s="86"/>
      <c r="Q50" s="87"/>
      <c r="R50" s="77"/>
      <c r="S50" s="77"/>
      <c r="T50" s="77"/>
      <c r="U50" s="77"/>
      <c r="V50" s="77"/>
    </row>
    <row r="51" spans="1:22" ht="21.75" thickBot="1" x14ac:dyDescent="0.4">
      <c r="A51" s="197"/>
      <c r="B51" s="75"/>
      <c r="C51" s="84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85"/>
      <c r="P51" s="86"/>
      <c r="Q51" s="87"/>
      <c r="R51" s="77"/>
      <c r="S51" s="77"/>
      <c r="T51" s="77"/>
      <c r="U51" s="77"/>
      <c r="V51" s="77"/>
    </row>
    <row r="52" spans="1:22" ht="21" x14ac:dyDescent="0.35">
      <c r="A52" s="185" t="s">
        <v>210</v>
      </c>
      <c r="B52" s="58" t="s">
        <v>79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66"/>
      <c r="P52" s="67"/>
      <c r="Q52" s="60">
        <v>44936</v>
      </c>
      <c r="R52" s="68">
        <v>43838</v>
      </c>
      <c r="S52" s="68">
        <f>Q52+1</f>
        <v>44937</v>
      </c>
      <c r="T52" s="68">
        <f>Q52+2</f>
        <v>44938</v>
      </c>
      <c r="U52" s="68">
        <f>V52-9</f>
        <v>44943</v>
      </c>
      <c r="V52" s="68">
        <f>T52+14</f>
        <v>44952</v>
      </c>
    </row>
    <row r="53" spans="1:22" ht="21" x14ac:dyDescent="0.35">
      <c r="A53" s="186"/>
      <c r="B53" s="69"/>
      <c r="C53" s="70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71"/>
      <c r="P53" s="72"/>
      <c r="Q53" s="73"/>
      <c r="R53" s="74"/>
      <c r="S53" s="74"/>
      <c r="T53" s="74"/>
      <c r="U53" s="74"/>
      <c r="V53" s="74"/>
    </row>
    <row r="54" spans="1:22" ht="21" x14ac:dyDescent="0.35">
      <c r="A54" s="186"/>
      <c r="B54" s="75"/>
      <c r="C54" s="76"/>
      <c r="D54" s="75"/>
      <c r="E54" s="78"/>
      <c r="F54" s="79"/>
      <c r="G54" s="79"/>
      <c r="H54" s="77"/>
      <c r="I54" s="80"/>
      <c r="J54" s="80"/>
      <c r="K54" s="79"/>
      <c r="L54" s="79"/>
      <c r="M54" s="80"/>
      <c r="N54" s="80"/>
      <c r="O54" s="81"/>
      <c r="P54" s="82">
        <v>45662</v>
      </c>
      <c r="Q54" s="83"/>
      <c r="R54" s="77"/>
      <c r="S54" s="77"/>
      <c r="T54" s="77"/>
      <c r="U54" s="77"/>
      <c r="V54" s="77"/>
    </row>
    <row r="55" spans="1:22" ht="21" x14ac:dyDescent="0.35">
      <c r="A55" s="186"/>
      <c r="B55" s="75"/>
      <c r="C55" s="84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85"/>
      <c r="P55" s="86"/>
      <c r="Q55" s="87"/>
      <c r="R55" s="77"/>
      <c r="S55" s="77"/>
      <c r="T55" s="77"/>
      <c r="U55" s="77"/>
      <c r="V55" s="77"/>
    </row>
    <row r="56" spans="1:22" ht="21" x14ac:dyDescent="0.35">
      <c r="A56" s="186"/>
      <c r="B56" s="88" t="s">
        <v>80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90"/>
      <c r="P56" s="91"/>
      <c r="Q56" s="92">
        <v>44971</v>
      </c>
      <c r="R56" s="68">
        <f>Q56+1</f>
        <v>44972</v>
      </c>
      <c r="S56" s="68">
        <f>Q56+1</f>
        <v>44972</v>
      </c>
      <c r="T56" s="68">
        <f>Q56+2</f>
        <v>44973</v>
      </c>
      <c r="U56" s="68">
        <f>V56-9</f>
        <v>44978</v>
      </c>
      <c r="V56" s="68">
        <f>T56+14</f>
        <v>44987</v>
      </c>
    </row>
    <row r="57" spans="1:22" ht="39.75" customHeight="1" x14ac:dyDescent="0.35">
      <c r="A57" s="186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</row>
    <row r="58" spans="1:22" ht="21" x14ac:dyDescent="0.35">
      <c r="A58" s="186"/>
      <c r="B58" s="93"/>
      <c r="C58" s="94"/>
      <c r="D58" s="75"/>
      <c r="E58" s="75"/>
      <c r="F58" s="75"/>
      <c r="G58" s="75"/>
      <c r="H58" s="75"/>
      <c r="I58" s="93"/>
      <c r="J58" s="93"/>
      <c r="K58" s="93"/>
      <c r="L58" s="93"/>
      <c r="M58" s="93"/>
      <c r="N58" s="93"/>
      <c r="O58" s="96"/>
      <c r="P58" s="97"/>
      <c r="Q58" s="83"/>
      <c r="R58" s="98"/>
      <c r="S58" s="98"/>
      <c r="T58" s="98"/>
      <c r="U58" s="98"/>
      <c r="V58" s="98"/>
    </row>
    <row r="59" spans="1:22" ht="21" x14ac:dyDescent="0.35">
      <c r="A59" s="186"/>
      <c r="B59" s="93"/>
      <c r="C59" s="94"/>
      <c r="D59" s="75"/>
      <c r="E59" s="75"/>
      <c r="F59" s="75"/>
      <c r="G59" s="75"/>
      <c r="H59" s="95"/>
      <c r="I59" s="93"/>
      <c r="J59" s="93"/>
      <c r="K59" s="93"/>
      <c r="L59" s="93"/>
      <c r="M59" s="93"/>
      <c r="N59" s="93"/>
      <c r="O59" s="96"/>
      <c r="P59" s="97" t="s">
        <v>97</v>
      </c>
      <c r="Q59" s="83"/>
      <c r="R59" s="98"/>
      <c r="S59" s="98"/>
      <c r="T59" s="98"/>
      <c r="U59" s="98"/>
      <c r="V59" s="98"/>
    </row>
    <row r="60" spans="1:22" ht="21" x14ac:dyDescent="0.35">
      <c r="A60" s="186"/>
      <c r="B60" s="88" t="s">
        <v>81</v>
      </c>
      <c r="C60" s="88"/>
      <c r="D60" s="88"/>
      <c r="E60" s="99"/>
      <c r="F60" s="99"/>
      <c r="G60" s="99"/>
      <c r="H60" s="99"/>
      <c r="I60" s="99"/>
      <c r="J60" s="99"/>
      <c r="K60" s="99"/>
      <c r="L60" s="99"/>
      <c r="M60" s="88"/>
      <c r="N60" s="88"/>
      <c r="O60" s="90"/>
      <c r="P60" s="91"/>
      <c r="Q60" s="92">
        <v>44999</v>
      </c>
      <c r="R60" s="68">
        <f>Q60+1</f>
        <v>45000</v>
      </c>
      <c r="S60" s="68">
        <f>Q60+1</f>
        <v>45000</v>
      </c>
      <c r="T60" s="68">
        <f>Q60+2</f>
        <v>45001</v>
      </c>
      <c r="U60" s="68">
        <f>V60-9</f>
        <v>45006</v>
      </c>
      <c r="V60" s="68">
        <f>T60+14</f>
        <v>45015</v>
      </c>
    </row>
    <row r="61" spans="1:22" ht="21" x14ac:dyDescent="0.35">
      <c r="A61" s="186"/>
      <c r="B61" s="69"/>
      <c r="C61" s="70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71"/>
      <c r="P61" s="100"/>
      <c r="Q61" s="73"/>
      <c r="R61" s="74"/>
      <c r="S61" s="74"/>
      <c r="T61" s="74"/>
      <c r="U61" s="74"/>
      <c r="V61" s="74"/>
    </row>
    <row r="62" spans="1:22" ht="21" x14ac:dyDescent="0.35">
      <c r="A62" s="186"/>
      <c r="B62" s="101"/>
      <c r="C62" s="102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4"/>
      <c r="P62" s="105"/>
      <c r="Q62" s="106"/>
      <c r="R62" s="103"/>
      <c r="S62" s="103"/>
      <c r="T62" s="103"/>
      <c r="U62" s="103"/>
      <c r="V62" s="103"/>
    </row>
    <row r="63" spans="1:22" ht="21" x14ac:dyDescent="0.35">
      <c r="A63" s="186"/>
      <c r="B63" s="101"/>
      <c r="C63" s="107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8"/>
      <c r="P63" s="105"/>
      <c r="Q63" s="106"/>
      <c r="R63" s="103"/>
      <c r="S63" s="103"/>
      <c r="T63" s="103"/>
      <c r="U63" s="103"/>
      <c r="V63" s="103"/>
    </row>
    <row r="64" spans="1:22" ht="21" x14ac:dyDescent="0.35">
      <c r="A64" s="186"/>
      <c r="B64" s="88" t="s">
        <v>82</v>
      </c>
      <c r="C64" s="88"/>
      <c r="D64" s="88"/>
      <c r="E64" s="88"/>
      <c r="F64" s="88"/>
      <c r="G64" s="88"/>
      <c r="H64" s="99"/>
      <c r="I64" s="88"/>
      <c r="J64" s="88"/>
      <c r="K64" s="88"/>
      <c r="L64" s="88"/>
      <c r="M64" s="88"/>
      <c r="N64" s="88"/>
      <c r="O64" s="90"/>
      <c r="P64" s="91"/>
      <c r="Q64" s="92">
        <v>44662</v>
      </c>
      <c r="R64" s="68">
        <f>Q64+1</f>
        <v>44663</v>
      </c>
      <c r="S64" s="68">
        <f>Q64+1</f>
        <v>44663</v>
      </c>
      <c r="T64" s="68">
        <f>Q64+2</f>
        <v>44664</v>
      </c>
      <c r="U64" s="68">
        <f>V64-9</f>
        <v>44669</v>
      </c>
      <c r="V64" s="68">
        <f>T64+14</f>
        <v>44678</v>
      </c>
    </row>
    <row r="65" spans="1:22" ht="21" x14ac:dyDescent="0.35">
      <c r="A65" s="186"/>
      <c r="B65" s="93"/>
      <c r="C65" s="94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6"/>
      <c r="P65" s="82"/>
      <c r="Q65" s="83"/>
      <c r="R65" s="98"/>
      <c r="S65" s="98"/>
      <c r="T65" s="98"/>
      <c r="U65" s="98"/>
      <c r="V65" s="98"/>
    </row>
    <row r="66" spans="1:22" ht="21" x14ac:dyDescent="0.35">
      <c r="A66" s="186"/>
      <c r="B66" s="75"/>
      <c r="C66" s="84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85"/>
      <c r="P66" s="86"/>
      <c r="Q66" s="87"/>
      <c r="R66" s="77"/>
      <c r="S66" s="77"/>
      <c r="T66" s="77"/>
      <c r="U66" s="77"/>
      <c r="V66" s="77"/>
    </row>
    <row r="67" spans="1:22" ht="21" x14ac:dyDescent="0.35">
      <c r="A67" s="186"/>
      <c r="B67" s="75"/>
      <c r="C67" s="84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85"/>
      <c r="P67" s="86"/>
      <c r="Q67" s="87"/>
      <c r="R67" s="77"/>
      <c r="S67" s="77"/>
      <c r="T67" s="77"/>
      <c r="U67" s="77"/>
      <c r="V67" s="77"/>
    </row>
    <row r="68" spans="1:22" ht="21" x14ac:dyDescent="0.35">
      <c r="A68" s="186"/>
      <c r="B68" s="88" t="s">
        <v>76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90"/>
      <c r="P68" s="91"/>
      <c r="Q68" s="92">
        <v>45055</v>
      </c>
      <c r="R68" s="68">
        <f>Q68+1</f>
        <v>45056</v>
      </c>
      <c r="S68" s="68">
        <f>Q68+1</f>
        <v>45056</v>
      </c>
      <c r="T68" s="68">
        <f>Q68+2</f>
        <v>45057</v>
      </c>
      <c r="U68" s="68">
        <f>V68-9</f>
        <v>45062</v>
      </c>
      <c r="V68" s="68">
        <f>T68+14</f>
        <v>45071</v>
      </c>
    </row>
    <row r="69" spans="1:22" ht="21" x14ac:dyDescent="0.35">
      <c r="A69" s="186"/>
      <c r="B69" s="69"/>
      <c r="C69" s="70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71"/>
      <c r="P69" s="100"/>
      <c r="Q69" s="73"/>
      <c r="R69" s="74"/>
      <c r="S69" s="74"/>
      <c r="T69" s="74"/>
      <c r="U69" s="74"/>
      <c r="V69" s="74"/>
    </row>
    <row r="70" spans="1:22" ht="21" x14ac:dyDescent="0.35">
      <c r="A70" s="186"/>
      <c r="B70" s="75"/>
      <c r="C70" s="84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85"/>
      <c r="P70" s="86"/>
      <c r="Q70" s="87"/>
      <c r="R70" s="77"/>
      <c r="S70" s="77"/>
      <c r="T70" s="77"/>
      <c r="U70" s="77"/>
      <c r="V70" s="77"/>
    </row>
    <row r="71" spans="1:22" ht="21" x14ac:dyDescent="0.35">
      <c r="A71" s="186"/>
      <c r="B71" s="75"/>
      <c r="C71" s="84"/>
      <c r="D71" s="75"/>
      <c r="E71" s="75"/>
      <c r="F71" s="75"/>
      <c r="G71" s="75"/>
      <c r="H71" s="75"/>
      <c r="I71" s="75"/>
      <c r="J71" s="77"/>
      <c r="K71" s="75"/>
      <c r="L71" s="75"/>
      <c r="M71" s="75"/>
      <c r="N71" s="75"/>
      <c r="O71" s="85"/>
      <c r="P71" s="86"/>
      <c r="Q71" s="87"/>
      <c r="R71" s="77"/>
      <c r="S71" s="77"/>
      <c r="T71" s="77"/>
      <c r="U71" s="77"/>
      <c r="V71" s="77"/>
    </row>
    <row r="72" spans="1:22" ht="21" x14ac:dyDescent="0.35">
      <c r="A72" s="186"/>
      <c r="B72" s="88" t="s">
        <v>83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90"/>
      <c r="P72" s="91"/>
      <c r="Q72" s="92">
        <v>45090</v>
      </c>
      <c r="R72" s="68">
        <f>Q72+1</f>
        <v>45091</v>
      </c>
      <c r="S72" s="68">
        <f>Q72+1</f>
        <v>45091</v>
      </c>
      <c r="T72" s="68">
        <f>Q72+2</f>
        <v>45092</v>
      </c>
      <c r="U72" s="68">
        <f>V72-9</f>
        <v>45097</v>
      </c>
      <c r="V72" s="68">
        <f>T72+14</f>
        <v>45106</v>
      </c>
    </row>
    <row r="73" spans="1:22" ht="21" x14ac:dyDescent="0.35">
      <c r="A73" s="186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</row>
    <row r="74" spans="1:22" ht="21" x14ac:dyDescent="0.35">
      <c r="A74" s="186"/>
      <c r="B74" s="75"/>
      <c r="C74" s="84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85"/>
      <c r="P74" s="86"/>
      <c r="Q74" s="87"/>
      <c r="R74" s="77"/>
      <c r="S74" s="77"/>
      <c r="T74" s="77"/>
      <c r="U74" s="77"/>
      <c r="V74" s="77"/>
    </row>
    <row r="75" spans="1:22" ht="21" x14ac:dyDescent="0.35">
      <c r="A75" s="186"/>
      <c r="B75" s="75"/>
      <c r="C75" s="84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85"/>
      <c r="P75" s="86"/>
      <c r="Q75" s="87"/>
      <c r="R75" s="77"/>
      <c r="S75" s="77"/>
      <c r="T75" s="77"/>
      <c r="U75" s="77"/>
      <c r="V75" s="77"/>
    </row>
    <row r="76" spans="1:22" ht="21" x14ac:dyDescent="0.35">
      <c r="A76" s="186" t="s">
        <v>210</v>
      </c>
      <c r="B76" s="88" t="s">
        <v>84</v>
      </c>
      <c r="C76" s="89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90"/>
      <c r="P76" s="91"/>
      <c r="Q76" s="92">
        <v>45118</v>
      </c>
      <c r="R76" s="68">
        <f>Q76+1</f>
        <v>45119</v>
      </c>
      <c r="S76" s="68">
        <f>Q76+1</f>
        <v>45119</v>
      </c>
      <c r="T76" s="68">
        <f>Q76+2</f>
        <v>45120</v>
      </c>
      <c r="U76" s="68">
        <f>V76-9</f>
        <v>45125</v>
      </c>
      <c r="V76" s="68">
        <f>T76+14</f>
        <v>45134</v>
      </c>
    </row>
    <row r="77" spans="1:22" ht="21" x14ac:dyDescent="0.35">
      <c r="A77" s="186"/>
      <c r="B77" s="69"/>
      <c r="C77" s="70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71"/>
      <c r="P77" s="100"/>
      <c r="Q77" s="73"/>
      <c r="R77" s="74"/>
      <c r="S77" s="74"/>
      <c r="T77" s="74"/>
      <c r="U77" s="74"/>
      <c r="V77" s="74"/>
    </row>
    <row r="78" spans="1:22" ht="21" x14ac:dyDescent="0.35">
      <c r="A78" s="186"/>
      <c r="B78" s="75"/>
      <c r="C78" s="84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85"/>
      <c r="P78" s="86"/>
      <c r="Q78" s="87"/>
      <c r="R78" s="77"/>
      <c r="S78" s="77"/>
      <c r="T78" s="77"/>
      <c r="U78" s="77"/>
      <c r="V78" s="77"/>
    </row>
    <row r="79" spans="1:22" ht="21" x14ac:dyDescent="0.35">
      <c r="A79" s="186"/>
      <c r="B79" s="75"/>
      <c r="C79" s="84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85"/>
      <c r="P79" s="86"/>
      <c r="Q79" s="87"/>
      <c r="R79" s="77"/>
      <c r="S79" s="77"/>
      <c r="T79" s="77"/>
      <c r="U79" s="77"/>
      <c r="V79" s="77"/>
    </row>
    <row r="80" spans="1:22" ht="21" x14ac:dyDescent="0.35">
      <c r="A80" s="186"/>
      <c r="B80" s="88" t="s">
        <v>85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0"/>
      <c r="P80" s="91"/>
      <c r="Q80" s="92">
        <v>45146</v>
      </c>
      <c r="R80" s="68">
        <f>Q80+1</f>
        <v>45147</v>
      </c>
      <c r="S80" s="68">
        <f>Q80+1</f>
        <v>45147</v>
      </c>
      <c r="T80" s="68">
        <f>Q80+2</f>
        <v>45148</v>
      </c>
      <c r="U80" s="68">
        <f>V80-9</f>
        <v>45153</v>
      </c>
      <c r="V80" s="68">
        <f>T80+14</f>
        <v>45162</v>
      </c>
    </row>
    <row r="81" spans="1:22" ht="21" x14ac:dyDescent="0.35">
      <c r="A81" s="186"/>
      <c r="B81" s="75"/>
      <c r="C81" s="84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85"/>
      <c r="P81" s="109">
        <v>45166</v>
      </c>
      <c r="Q81" s="87"/>
      <c r="R81" s="77"/>
      <c r="S81" s="77"/>
      <c r="T81" s="77"/>
      <c r="U81" s="77"/>
      <c r="V81" s="77"/>
    </row>
    <row r="82" spans="1:22" ht="21" x14ac:dyDescent="0.35">
      <c r="A82" s="186"/>
      <c r="B82" s="93"/>
      <c r="C82" s="94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6"/>
      <c r="P82" s="110"/>
      <c r="Q82" s="83"/>
      <c r="R82" s="98"/>
      <c r="S82" s="98"/>
      <c r="T82" s="98"/>
      <c r="U82" s="98"/>
      <c r="V82" s="98"/>
    </row>
    <row r="83" spans="1:22" ht="21" x14ac:dyDescent="0.35">
      <c r="A83" s="186"/>
      <c r="B83" s="93"/>
      <c r="C83" s="94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6"/>
      <c r="P83" s="110"/>
      <c r="Q83" s="83"/>
      <c r="R83" s="98"/>
      <c r="S83" s="98"/>
      <c r="T83" s="98"/>
      <c r="U83" s="98"/>
      <c r="V83" s="98"/>
    </row>
    <row r="84" spans="1:22" ht="21" x14ac:dyDescent="0.35">
      <c r="A84" s="186"/>
      <c r="B84" s="88" t="s">
        <v>86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90"/>
      <c r="P84" s="91"/>
      <c r="Q84" s="92">
        <v>45181</v>
      </c>
      <c r="R84" s="68">
        <f>Q84+1</f>
        <v>45182</v>
      </c>
      <c r="S84" s="68">
        <f>Q84+1</f>
        <v>45182</v>
      </c>
      <c r="T84" s="68">
        <f>Q84+2</f>
        <v>45183</v>
      </c>
      <c r="U84" s="68">
        <f>V84-9</f>
        <v>45188</v>
      </c>
      <c r="V84" s="68">
        <f>T84+14</f>
        <v>45197</v>
      </c>
    </row>
    <row r="85" spans="1:22" ht="21" x14ac:dyDescent="0.35">
      <c r="A85" s="186"/>
      <c r="B85" s="75"/>
      <c r="C85" s="84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85"/>
      <c r="P85" s="86"/>
      <c r="Q85" s="87"/>
      <c r="R85" s="77"/>
      <c r="S85" s="77"/>
      <c r="T85" s="77"/>
      <c r="U85" s="77"/>
      <c r="V85" s="77"/>
    </row>
    <row r="86" spans="1:22" ht="21" x14ac:dyDescent="0.35">
      <c r="A86" s="186"/>
      <c r="B86" s="75"/>
      <c r="C86" s="84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85"/>
      <c r="P86" s="86"/>
      <c r="Q86" s="87"/>
      <c r="R86" s="77"/>
      <c r="S86" s="77"/>
      <c r="T86" s="77"/>
      <c r="U86" s="77"/>
      <c r="V86" s="77"/>
    </row>
    <row r="87" spans="1:22" ht="21" x14ac:dyDescent="0.35">
      <c r="A87" s="186"/>
      <c r="B87" s="75"/>
      <c r="C87" s="84"/>
      <c r="D87" s="75"/>
      <c r="E87" s="75"/>
      <c r="F87" s="75"/>
      <c r="G87" s="75"/>
      <c r="H87" s="75"/>
      <c r="I87" s="75"/>
      <c r="J87" s="85"/>
      <c r="K87" s="85"/>
      <c r="L87" s="75"/>
      <c r="M87" s="75"/>
      <c r="N87" s="75"/>
      <c r="O87" s="85"/>
      <c r="P87" s="86"/>
      <c r="Q87" s="87"/>
      <c r="R87" s="77"/>
      <c r="S87" s="77"/>
      <c r="T87" s="77"/>
      <c r="U87" s="77"/>
      <c r="V87" s="77"/>
    </row>
    <row r="88" spans="1:22" ht="21" x14ac:dyDescent="0.35">
      <c r="A88" s="186"/>
      <c r="B88" s="88" t="s">
        <v>87</v>
      </c>
      <c r="C88" s="88"/>
      <c r="D88" s="88"/>
      <c r="E88" s="88"/>
      <c r="F88" s="88"/>
      <c r="G88" s="88"/>
      <c r="H88" s="88"/>
      <c r="I88" s="88"/>
      <c r="J88" s="90"/>
      <c r="K88" s="111"/>
      <c r="L88" s="112"/>
      <c r="M88" s="88"/>
      <c r="N88" s="88"/>
      <c r="O88" s="90"/>
      <c r="P88" s="91"/>
      <c r="Q88" s="92">
        <v>45209</v>
      </c>
      <c r="R88" s="68">
        <f>Q88+1</f>
        <v>45210</v>
      </c>
      <c r="S88" s="68">
        <f>Q88+1</f>
        <v>45210</v>
      </c>
      <c r="T88" s="68">
        <f>Q88+2</f>
        <v>45211</v>
      </c>
      <c r="U88" s="68">
        <f>V88-9</f>
        <v>45216</v>
      </c>
      <c r="V88" s="68">
        <f>T88+14</f>
        <v>45225</v>
      </c>
    </row>
    <row r="89" spans="1:22" ht="21" x14ac:dyDescent="0.35">
      <c r="A89" s="186"/>
      <c r="B89" s="69"/>
      <c r="C89" s="70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71"/>
      <c r="P89" s="100"/>
      <c r="Q89" s="73"/>
      <c r="R89" s="74"/>
      <c r="S89" s="74"/>
      <c r="T89" s="74"/>
      <c r="U89" s="74"/>
      <c r="V89" s="74"/>
    </row>
    <row r="90" spans="1:22" ht="21" x14ac:dyDescent="0.35">
      <c r="A90" s="186"/>
      <c r="B90" s="75"/>
      <c r="C90" s="84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85"/>
      <c r="P90" s="86"/>
      <c r="Q90" s="87"/>
      <c r="R90" s="77"/>
      <c r="S90" s="77"/>
      <c r="T90" s="77"/>
      <c r="U90" s="77"/>
      <c r="V90" s="77"/>
    </row>
    <row r="91" spans="1:22" ht="21" x14ac:dyDescent="0.35">
      <c r="A91" s="186"/>
      <c r="B91" s="75"/>
      <c r="C91" s="84"/>
      <c r="D91" s="75"/>
      <c r="E91" s="85"/>
      <c r="F91" s="75"/>
      <c r="G91" s="75"/>
      <c r="H91" s="75"/>
      <c r="I91" s="75"/>
      <c r="J91" s="75"/>
      <c r="K91" s="75"/>
      <c r="L91" s="75"/>
      <c r="M91" s="75"/>
      <c r="N91" s="75"/>
      <c r="O91" s="85"/>
      <c r="P91" s="86"/>
      <c r="Q91" s="87"/>
      <c r="R91" s="77"/>
      <c r="S91" s="77"/>
      <c r="T91" s="77"/>
      <c r="U91" s="77"/>
      <c r="V91" s="77"/>
    </row>
    <row r="92" spans="1:22" ht="21" x14ac:dyDescent="0.35">
      <c r="A92" s="186"/>
      <c r="B92" s="88" t="s">
        <v>88</v>
      </c>
      <c r="C92" s="88"/>
      <c r="D92" s="88"/>
      <c r="E92" s="188"/>
      <c r="F92" s="189"/>
      <c r="G92" s="88"/>
      <c r="H92" s="88"/>
      <c r="I92" s="88"/>
      <c r="J92" s="88"/>
      <c r="K92" s="88"/>
      <c r="L92" s="88"/>
      <c r="M92" s="88"/>
      <c r="N92" s="88"/>
      <c r="O92" s="90"/>
      <c r="P92" s="91"/>
      <c r="Q92" s="92">
        <v>45244</v>
      </c>
      <c r="R92" s="68">
        <f>Q92+1</f>
        <v>45245</v>
      </c>
      <c r="S92" s="68">
        <f>Q92+1</f>
        <v>45245</v>
      </c>
      <c r="T92" s="68">
        <f>Q92+2</f>
        <v>45246</v>
      </c>
      <c r="U92" s="68">
        <f>V92-9</f>
        <v>45251</v>
      </c>
      <c r="V92" s="68">
        <f>T92+14</f>
        <v>45260</v>
      </c>
    </row>
    <row r="93" spans="1:22" ht="21" x14ac:dyDescent="0.35">
      <c r="A93" s="186"/>
      <c r="B93" s="75"/>
      <c r="C93" s="84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113"/>
      <c r="P93" s="86"/>
      <c r="Q93" s="87"/>
      <c r="R93" s="77"/>
      <c r="S93" s="77"/>
      <c r="T93" s="77"/>
      <c r="U93" s="77"/>
      <c r="V93" s="77"/>
    </row>
    <row r="94" spans="1:22" ht="21" x14ac:dyDescent="0.35">
      <c r="A94" s="186"/>
      <c r="B94" s="75"/>
      <c r="C94" s="84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114"/>
      <c r="P94" s="109"/>
      <c r="Q94" s="87"/>
      <c r="R94" s="77"/>
      <c r="S94" s="77"/>
      <c r="T94" s="77"/>
      <c r="U94" s="77"/>
      <c r="V94" s="77"/>
    </row>
    <row r="95" spans="1:22" ht="21" x14ac:dyDescent="0.35">
      <c r="A95" s="186"/>
      <c r="B95" s="75"/>
      <c r="C95" s="8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114"/>
      <c r="P95" s="109"/>
      <c r="Q95" s="87"/>
      <c r="R95" s="77"/>
      <c r="S95" s="77"/>
      <c r="T95" s="77"/>
      <c r="U95" s="77"/>
      <c r="V95" s="77"/>
    </row>
    <row r="96" spans="1:22" ht="21" x14ac:dyDescent="0.35">
      <c r="A96" s="186"/>
      <c r="B96" s="88" t="s">
        <v>89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90"/>
      <c r="P96" s="91"/>
      <c r="Q96" s="92">
        <v>45272</v>
      </c>
      <c r="R96" s="68">
        <f>Q96+1</f>
        <v>45273</v>
      </c>
      <c r="S96" s="68">
        <f>Q96+1</f>
        <v>45273</v>
      </c>
      <c r="T96" s="68">
        <f>Q96+2</f>
        <v>45274</v>
      </c>
      <c r="U96" s="68">
        <f>V96-9</f>
        <v>45279</v>
      </c>
      <c r="V96" s="68">
        <f>T96+14</f>
        <v>45288</v>
      </c>
    </row>
    <row r="97" spans="1:22" ht="21" x14ac:dyDescent="0.35">
      <c r="A97" s="186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</row>
    <row r="98" spans="1:22" ht="21" x14ac:dyDescent="0.35">
      <c r="A98" s="186"/>
      <c r="B98" s="75"/>
      <c r="C98" s="84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85"/>
      <c r="P98" s="86"/>
      <c r="Q98" s="87"/>
      <c r="R98" s="77"/>
      <c r="S98" s="77"/>
      <c r="T98" s="77"/>
      <c r="U98" s="77"/>
      <c r="V98" s="77"/>
    </row>
    <row r="99" spans="1:22" ht="21.75" thickBot="1" x14ac:dyDescent="0.4">
      <c r="A99" s="187"/>
      <c r="B99" s="75"/>
      <c r="C99" s="84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85"/>
      <c r="P99" s="86"/>
      <c r="Q99" s="87"/>
      <c r="R99" s="77"/>
      <c r="S99" s="77"/>
      <c r="T99" s="77"/>
      <c r="U99" s="77"/>
      <c r="V99" s="77"/>
    </row>
  </sheetData>
  <mergeCells count="9">
    <mergeCell ref="A1:V1"/>
    <mergeCell ref="A52:A75"/>
    <mergeCell ref="A76:A99"/>
    <mergeCell ref="E92:F92"/>
    <mergeCell ref="A2:A3"/>
    <mergeCell ref="K2:N2"/>
    <mergeCell ref="A4:A27"/>
    <mergeCell ref="A28:A51"/>
    <mergeCell ref="E44:F44"/>
  </mergeCells>
  <pageMargins left="0.7" right="0.7" top="0.75" bottom="0.75" header="0.3" footer="0.3"/>
  <pageSetup scale="46" fitToHeight="0" orientation="landscape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F391-0962-4B9E-BD10-0F505BBD9074}">
  <sheetPr>
    <pageSetUpPr fitToPage="1"/>
  </sheetPr>
  <dimension ref="A1:K62"/>
  <sheetViews>
    <sheetView showGridLines="0" view="pageBreakPreview" zoomScale="60" zoomScaleNormal="147" workbookViewId="0">
      <selection activeCell="C12" sqref="C12"/>
    </sheetView>
  </sheetViews>
  <sheetFormatPr defaultRowHeight="15" x14ac:dyDescent="0.25"/>
  <cols>
    <col min="1" max="1" width="5.28515625" style="127" customWidth="1"/>
    <col min="2" max="2" width="26.42578125" customWidth="1"/>
    <col min="3" max="3" width="56.140625" customWidth="1"/>
    <col min="4" max="4" width="53.28515625" customWidth="1"/>
    <col min="5" max="5" width="16" customWidth="1"/>
    <col min="7" max="7" width="28.140625" customWidth="1"/>
  </cols>
  <sheetData>
    <row r="1" spans="1:11" ht="18.75" x14ac:dyDescent="0.3">
      <c r="A1" s="198" t="s">
        <v>100</v>
      </c>
      <c r="B1" s="199"/>
      <c r="C1" s="146" t="s">
        <v>208</v>
      </c>
      <c r="D1" s="120"/>
      <c r="E1" s="120"/>
    </row>
    <row r="2" spans="1:11" ht="19.5" thickBot="1" x14ac:dyDescent="0.35">
      <c r="A2" s="125"/>
      <c r="B2" s="121"/>
      <c r="C2" s="147"/>
    </row>
    <row r="3" spans="1:11" ht="18.75" x14ac:dyDescent="0.3">
      <c r="A3" s="198" t="s">
        <v>126</v>
      </c>
      <c r="B3" s="199"/>
      <c r="C3" s="149">
        <v>45406</v>
      </c>
    </row>
    <row r="4" spans="1:11" ht="19.5" thickBot="1" x14ac:dyDescent="0.35">
      <c r="A4" s="125"/>
      <c r="B4" s="121"/>
      <c r="C4" s="61"/>
    </row>
    <row r="5" spans="1:11" ht="18.75" x14ac:dyDescent="0.3">
      <c r="A5" s="198" t="s">
        <v>101</v>
      </c>
      <c r="B5" s="200"/>
      <c r="C5" s="163" t="s">
        <v>141</v>
      </c>
    </row>
    <row r="6" spans="1:11" ht="15.75" thickBot="1" x14ac:dyDescent="0.3">
      <c r="A6" s="126"/>
      <c r="C6" s="164"/>
    </row>
    <row r="7" spans="1:11" ht="18.75" x14ac:dyDescent="0.3">
      <c r="A7" s="198" t="s">
        <v>113</v>
      </c>
      <c r="B7" s="199"/>
      <c r="C7" s="148" t="s">
        <v>232</v>
      </c>
    </row>
    <row r="8" spans="1:11" ht="15.75" thickBot="1" x14ac:dyDescent="0.3">
      <c r="A8" s="126"/>
      <c r="B8" s="122"/>
      <c r="C8" s="123"/>
    </row>
    <row r="9" spans="1:11" s="5" customFormat="1" ht="18.75" x14ac:dyDescent="0.3">
      <c r="A9" s="201" t="s">
        <v>104</v>
      </c>
      <c r="B9" s="202"/>
      <c r="C9" s="208" t="s">
        <v>99</v>
      </c>
      <c r="D9" s="208" t="s">
        <v>103</v>
      </c>
      <c r="E9" s="208" t="s">
        <v>102</v>
      </c>
      <c r="H9" s="119"/>
    </row>
    <row r="10" spans="1:11" ht="15.75" customHeight="1" thickBot="1" x14ac:dyDescent="0.3">
      <c r="A10" s="203"/>
      <c r="B10" s="204"/>
      <c r="C10" s="209"/>
      <c r="D10" s="209"/>
      <c r="E10" s="209"/>
    </row>
    <row r="11" spans="1:11" ht="35.25" customHeight="1" thickBot="1" x14ac:dyDescent="0.3">
      <c r="A11" s="210">
        <v>1</v>
      </c>
      <c r="B11" s="133" t="s">
        <v>105</v>
      </c>
      <c r="C11" s="128" t="s">
        <v>106</v>
      </c>
      <c r="D11" s="128" t="s">
        <v>107</v>
      </c>
      <c r="E11" s="155">
        <f>EDATE($C$3,-6)</f>
        <v>45223</v>
      </c>
      <c r="J11" s="115"/>
    </row>
    <row r="12" spans="1:11" ht="27.75" customHeight="1" x14ac:dyDescent="0.25">
      <c r="A12" s="211"/>
      <c r="B12" s="134"/>
      <c r="C12" s="140" t="s">
        <v>120</v>
      </c>
      <c r="D12" s="10"/>
      <c r="E12" s="135"/>
      <c r="J12" s="116"/>
    </row>
    <row r="13" spans="1:11" ht="23.25" customHeight="1" x14ac:dyDescent="0.25">
      <c r="A13" s="211"/>
      <c r="B13" s="135"/>
      <c r="C13" s="150" t="s">
        <v>121</v>
      </c>
      <c r="D13" s="129"/>
      <c r="E13" s="135"/>
      <c r="J13" s="117"/>
    </row>
    <row r="14" spans="1:11" ht="24" customHeight="1" x14ac:dyDescent="0.25">
      <c r="A14" s="211"/>
      <c r="B14" s="135"/>
      <c r="C14" s="150" t="s">
        <v>122</v>
      </c>
      <c r="D14" s="129"/>
      <c r="E14" s="135"/>
      <c r="J14" s="118"/>
    </row>
    <row r="15" spans="1:11" ht="18" customHeight="1" x14ac:dyDescent="0.25">
      <c r="A15" s="211"/>
      <c r="B15" s="134"/>
      <c r="C15" s="131"/>
      <c r="D15" s="129"/>
      <c r="E15" s="135"/>
      <c r="J15" s="118"/>
      <c r="K15" s="118"/>
    </row>
    <row r="16" spans="1:11" ht="18" customHeight="1" x14ac:dyDescent="0.25">
      <c r="A16" s="211"/>
      <c r="B16" s="135"/>
      <c r="C16" s="131"/>
      <c r="D16" s="129"/>
      <c r="E16" s="135"/>
      <c r="J16" s="118"/>
      <c r="K16" s="118"/>
    </row>
    <row r="17" spans="1:10" ht="18" customHeight="1" x14ac:dyDescent="0.25">
      <c r="A17" s="211"/>
      <c r="B17" s="135"/>
      <c r="C17" s="131"/>
      <c r="D17" s="129"/>
      <c r="E17" s="135"/>
      <c r="J17" s="117"/>
    </row>
    <row r="18" spans="1:10" ht="18" customHeight="1" x14ac:dyDescent="0.25">
      <c r="A18" s="211"/>
      <c r="B18" s="134"/>
      <c r="C18" s="131"/>
      <c r="D18" s="129"/>
      <c r="E18" s="135"/>
      <c r="J18" s="117"/>
    </row>
    <row r="19" spans="1:10" ht="18" customHeight="1" thickBot="1" x14ac:dyDescent="0.3">
      <c r="A19" s="212"/>
      <c r="B19" s="136"/>
      <c r="C19" s="132"/>
      <c r="D19" s="130"/>
      <c r="E19" s="136"/>
      <c r="J19" s="117"/>
    </row>
    <row r="20" spans="1:10" ht="41.25" customHeight="1" thickBot="1" x14ac:dyDescent="0.3">
      <c r="A20" s="205">
        <v>2</v>
      </c>
      <c r="B20" s="137" t="s">
        <v>98</v>
      </c>
      <c r="C20" s="128" t="s">
        <v>108</v>
      </c>
      <c r="D20" s="141" t="s">
        <v>109</v>
      </c>
      <c r="E20" s="156">
        <f>EDATE($C$3,-5)</f>
        <v>45254</v>
      </c>
      <c r="J20" s="117"/>
    </row>
    <row r="21" spans="1:10" ht="36" customHeight="1" x14ac:dyDescent="0.25">
      <c r="A21" s="206"/>
      <c r="B21" s="134"/>
      <c r="C21" s="128" t="s">
        <v>114</v>
      </c>
      <c r="D21" s="124"/>
      <c r="E21" s="135"/>
      <c r="J21" s="116"/>
    </row>
    <row r="22" spans="1:10" ht="28.5" customHeight="1" x14ac:dyDescent="0.25">
      <c r="A22" s="206"/>
      <c r="B22" s="135"/>
      <c r="C22" s="139" t="s">
        <v>119</v>
      </c>
      <c r="D22" s="129"/>
      <c r="E22" s="135"/>
    </row>
    <row r="23" spans="1:10" ht="18" customHeight="1" x14ac:dyDescent="0.25">
      <c r="A23" s="206"/>
      <c r="B23" s="135"/>
      <c r="C23" s="131"/>
      <c r="D23" s="129"/>
      <c r="E23" s="135"/>
    </row>
    <row r="24" spans="1:10" ht="18" customHeight="1" x14ac:dyDescent="0.25">
      <c r="A24" s="206"/>
      <c r="B24" s="134"/>
      <c r="C24" s="131"/>
      <c r="D24" s="129"/>
      <c r="E24" s="135"/>
    </row>
    <row r="25" spans="1:10" ht="18" customHeight="1" x14ac:dyDescent="0.25">
      <c r="A25" s="206"/>
      <c r="B25" s="135"/>
      <c r="C25" s="131"/>
      <c r="D25" s="129"/>
      <c r="E25" s="135"/>
    </row>
    <row r="26" spans="1:10" ht="18" customHeight="1" x14ac:dyDescent="0.25">
      <c r="A26" s="206"/>
      <c r="B26" s="135"/>
      <c r="C26" s="131"/>
      <c r="D26" s="129"/>
      <c r="E26" s="135"/>
    </row>
    <row r="27" spans="1:10" ht="18" customHeight="1" x14ac:dyDescent="0.25">
      <c r="A27" s="206"/>
      <c r="B27" s="138"/>
      <c r="C27" s="131"/>
      <c r="D27" s="129"/>
      <c r="E27" s="135"/>
    </row>
    <row r="28" spans="1:10" ht="18" customHeight="1" x14ac:dyDescent="0.25">
      <c r="A28" s="206"/>
      <c r="B28" s="135"/>
      <c r="C28" s="131"/>
      <c r="D28" s="129"/>
      <c r="E28" s="135"/>
    </row>
    <row r="29" spans="1:10" ht="18" customHeight="1" x14ac:dyDescent="0.25">
      <c r="A29" s="206"/>
      <c r="B29" s="135"/>
      <c r="C29" s="131"/>
      <c r="D29" s="129"/>
      <c r="E29" s="135"/>
    </row>
    <row r="30" spans="1:10" ht="18" customHeight="1" thickBot="1" x14ac:dyDescent="0.3">
      <c r="A30" s="207"/>
      <c r="B30" s="136"/>
      <c r="C30" s="136"/>
      <c r="D30" s="130"/>
      <c r="E30" s="136"/>
    </row>
    <row r="31" spans="1:10" ht="18" customHeight="1" thickBot="1" x14ac:dyDescent="0.3">
      <c r="A31" s="205">
        <v>3</v>
      </c>
      <c r="B31" s="137" t="s">
        <v>110</v>
      </c>
      <c r="C31" s="128" t="s">
        <v>111</v>
      </c>
      <c r="D31" s="145" t="s">
        <v>112</v>
      </c>
      <c r="E31" s="156">
        <f>EDATE($C$3,-5)</f>
        <v>45254</v>
      </c>
    </row>
    <row r="32" spans="1:10" ht="18" customHeight="1" x14ac:dyDescent="0.25">
      <c r="A32" s="206"/>
      <c r="B32" s="134"/>
      <c r="C32" s="131"/>
      <c r="D32" s="124"/>
      <c r="E32" s="135"/>
    </row>
    <row r="33" spans="1:5" ht="18" customHeight="1" x14ac:dyDescent="0.25">
      <c r="A33" s="206"/>
      <c r="B33" s="135"/>
      <c r="C33" s="131"/>
      <c r="D33" s="129"/>
      <c r="E33" s="135"/>
    </row>
    <row r="34" spans="1:5" ht="15.75" thickBot="1" x14ac:dyDescent="0.3">
      <c r="A34" s="207"/>
      <c r="B34" s="136"/>
      <c r="C34" s="132"/>
      <c r="D34" s="130"/>
      <c r="E34" s="136"/>
    </row>
    <row r="35" spans="1:5" ht="45.75" thickBot="1" x14ac:dyDescent="0.3">
      <c r="A35" s="205">
        <v>4</v>
      </c>
      <c r="B35" s="137" t="s">
        <v>115</v>
      </c>
      <c r="C35" s="128" t="s">
        <v>134</v>
      </c>
      <c r="D35" s="145" t="s">
        <v>112</v>
      </c>
      <c r="E35" s="156">
        <f>EDATE($C$3,-5)</f>
        <v>45254</v>
      </c>
    </row>
    <row r="36" spans="1:5" x14ac:dyDescent="0.25">
      <c r="A36" s="206"/>
      <c r="B36" s="134"/>
      <c r="C36" s="131"/>
      <c r="D36" s="124"/>
      <c r="E36" s="135"/>
    </row>
    <row r="37" spans="1:5" x14ac:dyDescent="0.25">
      <c r="A37" s="206"/>
      <c r="B37" s="135"/>
      <c r="C37" s="131"/>
      <c r="D37" s="129"/>
      <c r="E37" s="135"/>
    </row>
    <row r="38" spans="1:5" ht="15.75" thickBot="1" x14ac:dyDescent="0.3">
      <c r="A38" s="207"/>
      <c r="B38" s="136"/>
      <c r="C38" s="132"/>
      <c r="D38" s="130"/>
      <c r="E38" s="136"/>
    </row>
    <row r="39" spans="1:5" ht="60.75" thickBot="1" x14ac:dyDescent="0.3">
      <c r="A39" s="205">
        <v>5</v>
      </c>
      <c r="B39" s="137" t="s">
        <v>116</v>
      </c>
      <c r="C39" s="128" t="s">
        <v>117</v>
      </c>
      <c r="D39" s="145" t="s">
        <v>125</v>
      </c>
      <c r="E39" s="156">
        <f>EDATE($C$3,-4)</f>
        <v>45284</v>
      </c>
    </row>
    <row r="40" spans="1:5" x14ac:dyDescent="0.25">
      <c r="A40" s="206"/>
      <c r="B40" s="142"/>
      <c r="C40" s="143"/>
      <c r="D40" s="124"/>
      <c r="E40" s="135"/>
    </row>
    <row r="41" spans="1:5" x14ac:dyDescent="0.25">
      <c r="A41" s="206"/>
      <c r="B41" s="142"/>
      <c r="C41" s="144" t="s">
        <v>118</v>
      </c>
      <c r="D41" s="129"/>
      <c r="E41" s="135"/>
    </row>
    <row r="42" spans="1:5" x14ac:dyDescent="0.25">
      <c r="A42" s="206"/>
      <c r="B42" s="134"/>
      <c r="C42" s="131"/>
      <c r="D42" s="129"/>
      <c r="E42" s="135"/>
    </row>
    <row r="43" spans="1:5" x14ac:dyDescent="0.25">
      <c r="A43" s="206"/>
      <c r="B43" s="135"/>
      <c r="C43" s="144" t="s">
        <v>123</v>
      </c>
      <c r="D43" s="129"/>
      <c r="E43" s="135"/>
    </row>
    <row r="44" spans="1:5" x14ac:dyDescent="0.25">
      <c r="A44" s="206"/>
      <c r="B44" s="135"/>
      <c r="C44" s="144"/>
      <c r="D44" s="129"/>
      <c r="E44" s="135"/>
    </row>
    <row r="45" spans="1:5" ht="25.5" customHeight="1" x14ac:dyDescent="0.25">
      <c r="A45" s="206"/>
      <c r="B45" s="135"/>
      <c r="C45" s="139" t="s">
        <v>124</v>
      </c>
      <c r="D45" s="129"/>
      <c r="E45" s="135"/>
    </row>
    <row r="46" spans="1:5" ht="15.75" thickBot="1" x14ac:dyDescent="0.3">
      <c r="A46" s="207"/>
      <c r="B46" s="136"/>
      <c r="C46" s="132"/>
      <c r="D46" s="130"/>
      <c r="E46" s="136"/>
    </row>
    <row r="47" spans="1:5" ht="60.75" thickBot="1" x14ac:dyDescent="0.3">
      <c r="A47" s="205">
        <v>6</v>
      </c>
      <c r="B47" s="137" t="s">
        <v>127</v>
      </c>
      <c r="C47" s="128" t="s">
        <v>128</v>
      </c>
      <c r="D47" s="145" t="s">
        <v>125</v>
      </c>
      <c r="E47" s="156">
        <f>EDATE($C$3,-2)</f>
        <v>45346</v>
      </c>
    </row>
    <row r="48" spans="1:5" x14ac:dyDescent="0.25">
      <c r="A48" s="206"/>
      <c r="B48" s="142"/>
      <c r="C48" s="143"/>
      <c r="D48" s="124"/>
      <c r="E48" s="135"/>
    </row>
    <row r="49" spans="1:5" x14ac:dyDescent="0.25">
      <c r="A49" s="206"/>
      <c r="B49" s="142"/>
      <c r="C49" s="152" t="s">
        <v>131</v>
      </c>
      <c r="D49" s="151">
        <v>20</v>
      </c>
      <c r="E49" s="135"/>
    </row>
    <row r="50" spans="1:5" x14ac:dyDescent="0.25">
      <c r="A50" s="206"/>
      <c r="B50" s="134"/>
      <c r="C50" s="152" t="s">
        <v>129</v>
      </c>
      <c r="D50" s="151">
        <v>3</v>
      </c>
      <c r="E50" s="135"/>
    </row>
    <row r="51" spans="1:5" x14ac:dyDescent="0.25">
      <c r="A51" s="206"/>
      <c r="B51" s="135"/>
      <c r="C51" s="152" t="s">
        <v>130</v>
      </c>
      <c r="D51" s="153">
        <v>18</v>
      </c>
      <c r="E51" s="135"/>
    </row>
    <row r="52" spans="1:5" ht="17.25" x14ac:dyDescent="0.4">
      <c r="A52" s="206"/>
      <c r="B52" s="135"/>
      <c r="C52" s="152" t="s">
        <v>132</v>
      </c>
      <c r="D52" s="157">
        <v>3</v>
      </c>
      <c r="E52" s="135"/>
    </row>
    <row r="53" spans="1:5" x14ac:dyDescent="0.25">
      <c r="A53" s="206"/>
      <c r="B53" s="135"/>
      <c r="C53" s="152" t="s">
        <v>133</v>
      </c>
      <c r="D53" s="151">
        <f>SUM(D49:D52)</f>
        <v>44</v>
      </c>
      <c r="E53" s="135"/>
    </row>
    <row r="54" spans="1:5" ht="15.75" thickBot="1" x14ac:dyDescent="0.3">
      <c r="A54" s="207"/>
      <c r="B54" s="136"/>
      <c r="C54" s="154"/>
      <c r="D54" s="130"/>
      <c r="E54" s="136"/>
    </row>
    <row r="55" spans="1:5" ht="30.75" thickBot="1" x14ac:dyDescent="0.3">
      <c r="A55" s="205">
        <v>7</v>
      </c>
      <c r="B55" s="137" t="s">
        <v>135</v>
      </c>
      <c r="C55" s="128" t="s">
        <v>136</v>
      </c>
      <c r="D55" s="145" t="s">
        <v>137</v>
      </c>
      <c r="E55" s="156">
        <f>EDATE($C$3,-2)</f>
        <v>45346</v>
      </c>
    </row>
    <row r="56" spans="1:5" x14ac:dyDescent="0.25">
      <c r="A56" s="206"/>
      <c r="B56" s="134"/>
      <c r="C56" s="131"/>
      <c r="D56" s="124"/>
      <c r="E56" s="135"/>
    </row>
    <row r="57" spans="1:5" x14ac:dyDescent="0.25">
      <c r="A57" s="206"/>
      <c r="B57" s="135"/>
      <c r="C57" s="131" t="s">
        <v>139</v>
      </c>
      <c r="D57" s="158" t="s">
        <v>140</v>
      </c>
      <c r="E57" s="135"/>
    </row>
    <row r="58" spans="1:5" ht="15.75" thickBot="1" x14ac:dyDescent="0.3">
      <c r="A58" s="207"/>
      <c r="B58" s="136"/>
      <c r="C58" s="132"/>
      <c r="D58" s="130"/>
      <c r="E58" s="136"/>
    </row>
    <row r="59" spans="1:5" ht="30.75" thickBot="1" x14ac:dyDescent="0.3">
      <c r="A59" s="205">
        <v>8</v>
      </c>
      <c r="B59" s="137" t="s">
        <v>138</v>
      </c>
      <c r="C59" s="128" t="s">
        <v>136</v>
      </c>
      <c r="D59" s="145" t="s">
        <v>137</v>
      </c>
      <c r="E59" s="156">
        <f>EDATE($C$3,-1)</f>
        <v>45375</v>
      </c>
    </row>
    <row r="60" spans="1:5" x14ac:dyDescent="0.25">
      <c r="A60" s="206"/>
      <c r="B60" s="134"/>
      <c r="C60" s="131"/>
      <c r="D60" s="124"/>
      <c r="E60" s="135"/>
    </row>
    <row r="61" spans="1:5" x14ac:dyDescent="0.25">
      <c r="A61" s="206"/>
      <c r="B61" s="135"/>
      <c r="C61" s="131"/>
      <c r="D61" s="129"/>
      <c r="E61" s="135"/>
    </row>
    <row r="62" spans="1:5" ht="15.75" thickBot="1" x14ac:dyDescent="0.3">
      <c r="A62" s="207"/>
      <c r="B62" s="136"/>
      <c r="C62" s="132"/>
      <c r="D62" s="130"/>
      <c r="E62" s="136"/>
    </row>
  </sheetData>
  <mergeCells count="16">
    <mergeCell ref="A39:A46"/>
    <mergeCell ref="A47:A54"/>
    <mergeCell ref="A55:A58"/>
    <mergeCell ref="A59:A62"/>
    <mergeCell ref="E9:E10"/>
    <mergeCell ref="D9:D10"/>
    <mergeCell ref="A11:A19"/>
    <mergeCell ref="A20:A30"/>
    <mergeCell ref="A31:A34"/>
    <mergeCell ref="A35:A38"/>
    <mergeCell ref="C9:C10"/>
    <mergeCell ref="A1:B1"/>
    <mergeCell ref="A3:B3"/>
    <mergeCell ref="A5:B5"/>
    <mergeCell ref="A7:B7"/>
    <mergeCell ref="A9:B10"/>
  </mergeCells>
  <hyperlinks>
    <hyperlink ref="C22" r:id="rId1" xr:uid="{E08C8479-1F9C-43C8-B3F8-EBAD49F2A9A9}"/>
    <hyperlink ref="C12" r:id="rId2" xr:uid="{4CEDBC29-4D55-476A-971F-B8FA4813A0B2}"/>
    <hyperlink ref="C41" r:id="rId3" xr:uid="{0F113545-7452-4DDE-8213-EA30486A30C4}"/>
    <hyperlink ref="C14" r:id="rId4" xr:uid="{045AAF40-10C5-423F-92A9-BFDCA9A42BC3}"/>
    <hyperlink ref="C13" r:id="rId5" xr:uid="{068375D8-D0C5-4FC9-AA11-2CAEDFDB2B21}"/>
    <hyperlink ref="C43" r:id="rId6" xr:uid="{61F49738-FBB5-4D94-8A75-F273D21A3714}"/>
    <hyperlink ref="C45" r:id="rId7" xr:uid="{A4092268-E367-4410-9B49-96F05D43FC1E}"/>
  </hyperlinks>
  <printOptions horizontalCentered="1"/>
  <pageMargins left="0.25" right="0.25" top="0.75" bottom="0.75" header="0.3" footer="0.3"/>
  <pageSetup scale="55" orientation="portrait" r:id="rId8"/>
  <headerFooter>
    <oddHeader>&amp;C&amp;"-,Bold"&amp;18TROOP MEETING PLAN</oddHeader>
    <oddFooter>&amp;L&amp;"-,Italic"Troop Program Features
Volumes I, II, III&amp;CMeeting Plan
Page &amp;P of &amp;N&amp;RBSA # 33110
BSA # 33111
BSA # 33112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showGridLines="0" zoomScale="160" zoomScaleNormal="160" workbookViewId="0">
      <selection activeCell="C10" sqref="C10"/>
    </sheetView>
  </sheetViews>
  <sheetFormatPr defaultRowHeight="15" x14ac:dyDescent="0.25"/>
  <cols>
    <col min="1" max="1" width="24.7109375" style="20" customWidth="1"/>
    <col min="2" max="2" width="73.140625" style="20" customWidth="1"/>
    <col min="3" max="3" width="17.140625" style="20" customWidth="1"/>
    <col min="4" max="16384" width="9.140625" style="20"/>
  </cols>
  <sheetData>
    <row r="1" spans="1:3" x14ac:dyDescent="0.25">
      <c r="A1" s="45" t="s">
        <v>41</v>
      </c>
      <c r="B1" s="162"/>
    </row>
    <row r="2" spans="1:3" x14ac:dyDescent="0.25">
      <c r="A2" s="45" t="s">
        <v>42</v>
      </c>
      <c r="B2" s="21"/>
    </row>
    <row r="3" spans="1:3" ht="15.75" thickBot="1" x14ac:dyDescent="0.3">
      <c r="A3" s="22"/>
      <c r="B3" s="22"/>
      <c r="C3" s="22"/>
    </row>
    <row r="4" spans="1:3" s="23" customFormat="1" ht="18.75" x14ac:dyDescent="0.25">
      <c r="A4" s="23" t="s">
        <v>4</v>
      </c>
      <c r="B4" s="24" t="s">
        <v>1</v>
      </c>
      <c r="C4" s="24" t="s">
        <v>3</v>
      </c>
    </row>
    <row r="5" spans="1:3" ht="15.75" thickBot="1" x14ac:dyDescent="0.3">
      <c r="A5" s="22"/>
      <c r="B5" s="25"/>
      <c r="C5" s="25"/>
    </row>
    <row r="6" spans="1:3" ht="30" customHeight="1" thickBot="1" x14ac:dyDescent="0.3">
      <c r="A6" s="26" t="s">
        <v>26</v>
      </c>
      <c r="B6" s="27"/>
      <c r="C6" s="28"/>
    </row>
    <row r="7" spans="1:3" ht="15.75" thickBot="1" x14ac:dyDescent="0.3">
      <c r="A7" s="32">
        <v>0.72916666666666663</v>
      </c>
      <c r="B7" s="35" t="s">
        <v>91</v>
      </c>
      <c r="C7" s="31" t="s">
        <v>32</v>
      </c>
    </row>
    <row r="8" spans="1:3" ht="15.75" thickBot="1" x14ac:dyDescent="0.3">
      <c r="A8" s="29"/>
      <c r="B8" s="35" t="s">
        <v>18</v>
      </c>
      <c r="C8" s="31" t="s">
        <v>90</v>
      </c>
    </row>
    <row r="9" spans="1:3" ht="15.75" thickBot="1" x14ac:dyDescent="0.3">
      <c r="A9" s="29"/>
      <c r="B9" s="35" t="s">
        <v>20</v>
      </c>
      <c r="C9" s="31" t="s">
        <v>32</v>
      </c>
    </row>
    <row r="10" spans="1:3" ht="15.75" thickBot="1" x14ac:dyDescent="0.3">
      <c r="A10" s="29"/>
      <c r="B10" s="35" t="s">
        <v>93</v>
      </c>
      <c r="C10" s="31"/>
    </row>
    <row r="11" spans="1:3" ht="15.75" thickBot="1" x14ac:dyDescent="0.3">
      <c r="A11" s="29"/>
      <c r="B11" s="35" t="s">
        <v>94</v>
      </c>
      <c r="C11" s="31"/>
    </row>
    <row r="12" spans="1:3" ht="15.75" thickBot="1" x14ac:dyDescent="0.3">
      <c r="A12" s="29"/>
      <c r="B12" s="35" t="s">
        <v>95</v>
      </c>
      <c r="C12" s="31"/>
    </row>
    <row r="13" spans="1:3" ht="15.75" thickBot="1" x14ac:dyDescent="0.3">
      <c r="A13" s="29"/>
      <c r="B13" s="35" t="s">
        <v>92</v>
      </c>
      <c r="C13" s="31"/>
    </row>
    <row r="14" spans="1:3" ht="15.75" thickBot="1" x14ac:dyDescent="0.3">
      <c r="A14" s="29"/>
      <c r="B14" s="35" t="s">
        <v>96</v>
      </c>
      <c r="C14" s="31"/>
    </row>
    <row r="15" spans="1:3" ht="15.75" thickBot="1" x14ac:dyDescent="0.3">
      <c r="A15" s="29"/>
      <c r="B15" s="35" t="s">
        <v>21</v>
      </c>
      <c r="C15" s="31" t="s">
        <v>32</v>
      </c>
    </row>
    <row r="16" spans="1:3" ht="15.75" thickBot="1" x14ac:dyDescent="0.3">
      <c r="A16" s="32">
        <v>0.9375</v>
      </c>
      <c r="B16" s="35" t="s">
        <v>45</v>
      </c>
      <c r="C16" s="31"/>
    </row>
    <row r="17" spans="1:3" ht="30" customHeight="1" thickBot="1" x14ac:dyDescent="0.3">
      <c r="A17" s="26" t="s">
        <v>27</v>
      </c>
      <c r="B17" s="27"/>
      <c r="C17" s="28"/>
    </row>
    <row r="18" spans="1:3" ht="30.75" thickBot="1" x14ac:dyDescent="0.3">
      <c r="A18" s="32">
        <v>0.27083333333333331</v>
      </c>
      <c r="B18" s="35" t="s">
        <v>19</v>
      </c>
      <c r="C18" s="31" t="s">
        <v>33</v>
      </c>
    </row>
    <row r="19" spans="1:3" ht="30.75" thickBot="1" x14ac:dyDescent="0.3">
      <c r="A19" s="32">
        <v>0.29166666666666669</v>
      </c>
      <c r="B19" s="35" t="s">
        <v>17</v>
      </c>
      <c r="C19" s="31"/>
    </row>
    <row r="20" spans="1:3" ht="15.75" thickBot="1" x14ac:dyDescent="0.3">
      <c r="A20" s="33">
        <v>0.3125</v>
      </c>
      <c r="B20" s="35" t="s">
        <v>22</v>
      </c>
      <c r="C20" s="31"/>
    </row>
    <row r="21" spans="1:3" ht="15.75" thickBot="1" x14ac:dyDescent="0.3">
      <c r="A21" s="34">
        <v>0.33333333333333331</v>
      </c>
      <c r="B21" s="36" t="s">
        <v>24</v>
      </c>
      <c r="C21" s="31" t="s">
        <v>34</v>
      </c>
    </row>
    <row r="22" spans="1:3" ht="15.75" thickBot="1" x14ac:dyDescent="0.3">
      <c r="A22" s="25"/>
      <c r="B22" s="36" t="s">
        <v>23</v>
      </c>
      <c r="C22" s="31" t="s">
        <v>35</v>
      </c>
    </row>
    <row r="23" spans="1:3" s="39" customFormat="1" ht="24" customHeight="1" thickBot="1" x14ac:dyDescent="0.3">
      <c r="A23" s="40" t="s">
        <v>25</v>
      </c>
      <c r="B23" s="42"/>
      <c r="C23" s="38" t="s">
        <v>31</v>
      </c>
    </row>
    <row r="24" spans="1:3" ht="130.5" customHeight="1" thickBot="1" x14ac:dyDescent="0.3">
      <c r="A24" s="32" t="s">
        <v>43</v>
      </c>
      <c r="B24" s="30"/>
      <c r="C24" s="31" t="s">
        <v>36</v>
      </c>
    </row>
    <row r="25" spans="1:3" s="41" customFormat="1" ht="24" customHeight="1" thickBot="1" x14ac:dyDescent="0.3">
      <c r="A25" s="40" t="s">
        <v>30</v>
      </c>
      <c r="B25" s="43"/>
      <c r="C25" s="44"/>
    </row>
    <row r="26" spans="1:3" ht="15.75" thickBot="1" x14ac:dyDescent="0.3">
      <c r="A26" s="32">
        <v>0.47916666666666669</v>
      </c>
      <c r="B26" s="35" t="s">
        <v>28</v>
      </c>
      <c r="C26" s="31" t="s">
        <v>34</v>
      </c>
    </row>
    <row r="27" spans="1:3" ht="15.75" thickBot="1" x14ac:dyDescent="0.3">
      <c r="A27" s="29" t="s">
        <v>29</v>
      </c>
      <c r="B27" s="35" t="s">
        <v>30</v>
      </c>
      <c r="C27" s="31"/>
    </row>
    <row r="28" spans="1:3" ht="15.75" thickBot="1" x14ac:dyDescent="0.3">
      <c r="A28" s="37">
        <v>0.52083333333333337</v>
      </c>
      <c r="B28" s="36" t="s">
        <v>24</v>
      </c>
      <c r="C28" s="31" t="s">
        <v>34</v>
      </c>
    </row>
    <row r="29" spans="1:3" s="39" customFormat="1" ht="24" customHeight="1" thickBot="1" x14ac:dyDescent="0.3">
      <c r="A29" s="40" t="s">
        <v>37</v>
      </c>
      <c r="B29" s="42"/>
      <c r="C29" s="38" t="s">
        <v>31</v>
      </c>
    </row>
    <row r="30" spans="1:3" ht="130.5" customHeight="1" thickBot="1" x14ac:dyDescent="0.3">
      <c r="A30" s="32" t="s">
        <v>44</v>
      </c>
      <c r="B30" s="30"/>
      <c r="C30" s="31" t="s">
        <v>36</v>
      </c>
    </row>
    <row r="31" spans="1:3" s="41" customFormat="1" ht="24" customHeight="1" thickBot="1" x14ac:dyDescent="0.3">
      <c r="A31" s="40" t="s">
        <v>38</v>
      </c>
      <c r="B31" s="43"/>
      <c r="C31" s="44"/>
    </row>
    <row r="32" spans="1:3" ht="15.75" thickBot="1" x14ac:dyDescent="0.3">
      <c r="A32" s="32">
        <v>0.6875</v>
      </c>
      <c r="B32" s="35" t="s">
        <v>39</v>
      </c>
      <c r="C32" s="31" t="s">
        <v>34</v>
      </c>
    </row>
    <row r="33" spans="1:3" ht="15.75" thickBot="1" x14ac:dyDescent="0.3">
      <c r="A33" s="32">
        <v>0.72916666666666663</v>
      </c>
      <c r="B33" s="35" t="s">
        <v>40</v>
      </c>
      <c r="C33" s="31"/>
    </row>
    <row r="34" spans="1:3" ht="15.75" thickBot="1" x14ac:dyDescent="0.3">
      <c r="A34" s="37">
        <v>0.75</v>
      </c>
      <c r="B34" s="36" t="s">
        <v>24</v>
      </c>
      <c r="C34" s="31" t="s">
        <v>34</v>
      </c>
    </row>
    <row r="35" spans="1:3" s="41" customFormat="1" ht="24" customHeight="1" thickBot="1" x14ac:dyDescent="0.3">
      <c r="A35" s="40" t="s">
        <v>52</v>
      </c>
      <c r="B35" s="43"/>
      <c r="C35" s="44"/>
    </row>
    <row r="36" spans="1:3" ht="130.5" customHeight="1" thickBot="1" x14ac:dyDescent="0.3">
      <c r="A36" s="32">
        <v>0.83333333333333337</v>
      </c>
      <c r="B36" s="30"/>
      <c r="C36" s="31" t="s">
        <v>36</v>
      </c>
    </row>
    <row r="37" spans="1:3" ht="15.75" thickBot="1" x14ac:dyDescent="0.3">
      <c r="A37" s="32">
        <v>0.875</v>
      </c>
      <c r="B37" s="35" t="s">
        <v>21</v>
      </c>
      <c r="C37" s="31" t="s">
        <v>32</v>
      </c>
    </row>
    <row r="38" spans="1:3" ht="15.75" thickBot="1" x14ac:dyDescent="0.3">
      <c r="A38" s="32">
        <v>0.91666666666666663</v>
      </c>
      <c r="B38" s="35" t="s">
        <v>45</v>
      </c>
      <c r="C38" s="31"/>
    </row>
    <row r="39" spans="1:3" ht="30" customHeight="1" thickBot="1" x14ac:dyDescent="0.3">
      <c r="A39" s="46" t="s">
        <v>46</v>
      </c>
      <c r="B39" s="27"/>
      <c r="C39" s="28"/>
    </row>
    <row r="40" spans="1:3" ht="30.75" thickBot="1" x14ac:dyDescent="0.3">
      <c r="A40" s="32">
        <v>0.27083333333333331</v>
      </c>
      <c r="B40" s="35" t="s">
        <v>19</v>
      </c>
      <c r="C40" s="31" t="s">
        <v>33</v>
      </c>
    </row>
    <row r="41" spans="1:3" ht="30.75" thickBot="1" x14ac:dyDescent="0.3">
      <c r="A41" s="32">
        <v>0.29166666666666669</v>
      </c>
      <c r="B41" s="35" t="s">
        <v>17</v>
      </c>
      <c r="C41" s="31"/>
    </row>
    <row r="42" spans="1:3" ht="15.75" thickBot="1" x14ac:dyDescent="0.3">
      <c r="A42" s="33">
        <v>0.3125</v>
      </c>
      <c r="B42" s="35" t="s">
        <v>22</v>
      </c>
      <c r="C42" s="31"/>
    </row>
    <row r="43" spans="1:3" ht="15.75" thickBot="1" x14ac:dyDescent="0.3">
      <c r="A43" s="34">
        <v>0.33333333333333331</v>
      </c>
      <c r="B43" s="36" t="s">
        <v>24</v>
      </c>
      <c r="C43" s="31" t="s">
        <v>34</v>
      </c>
    </row>
    <row r="44" spans="1:3" ht="15.75" thickBot="1" x14ac:dyDescent="0.3">
      <c r="A44" s="25"/>
      <c r="B44" s="36" t="s">
        <v>23</v>
      </c>
      <c r="C44" s="31" t="s">
        <v>35</v>
      </c>
    </row>
    <row r="45" spans="1:3" ht="15.75" thickBot="1" x14ac:dyDescent="0.3">
      <c r="A45" s="32">
        <v>0.35416666666666669</v>
      </c>
      <c r="B45" s="35" t="s">
        <v>47</v>
      </c>
      <c r="C45" s="31" t="s">
        <v>51</v>
      </c>
    </row>
    <row r="46" spans="1:3" s="39" customFormat="1" ht="24" customHeight="1" thickBot="1" x14ac:dyDescent="0.3">
      <c r="A46" s="40" t="s">
        <v>48</v>
      </c>
      <c r="B46" s="42"/>
      <c r="C46" s="38" t="s">
        <v>31</v>
      </c>
    </row>
    <row r="47" spans="1:3" ht="130.5" customHeight="1" thickBot="1" x14ac:dyDescent="0.3">
      <c r="A47" s="32" t="s">
        <v>49</v>
      </c>
      <c r="B47" s="30"/>
      <c r="C47" s="31" t="s">
        <v>36</v>
      </c>
    </row>
    <row r="48" spans="1:3" ht="15.75" thickBot="1" x14ac:dyDescent="0.3">
      <c r="A48" s="32">
        <v>0.45833333333333331</v>
      </c>
      <c r="B48" s="35" t="s">
        <v>50</v>
      </c>
      <c r="C48" s="31" t="s">
        <v>32</v>
      </c>
    </row>
  </sheetData>
  <phoneticPr fontId="0" type="noConversion"/>
  <printOptions horizontalCentered="1"/>
  <pageMargins left="0.7" right="0.7" top="0.75" bottom="0.75" header="0.3" footer="0.3"/>
  <pageSetup scale="73" fitToHeight="2" orientation="portrait" r:id="rId1"/>
  <headerFooter>
    <oddHeader>&amp;C&amp;"-,Bold"&amp;18TROOP OUTDOOR PROGRAM PLAN</oddHeader>
    <oddFooter>&amp;L&amp;"-,Italic"Troop Program Features
Volumes I, II, III&amp;CTroop Outdoor Program Plan
Page &amp;P of &amp;N&amp;RBSA # 33110
BSA # 33111
BSA # 33112</oddFooter>
  </headerFooter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5"/>
  <sheetViews>
    <sheetView showGridLines="0" zoomScaleNormal="100" workbookViewId="0">
      <selection activeCell="C13" sqref="C13"/>
    </sheetView>
  </sheetViews>
  <sheetFormatPr defaultRowHeight="15" x14ac:dyDescent="0.25"/>
  <cols>
    <col min="1" max="1" width="12.42578125" customWidth="1"/>
    <col min="2" max="2" width="19.140625" customWidth="1"/>
    <col min="3" max="3" width="47.85546875" customWidth="1"/>
    <col min="4" max="4" width="11" customWidth="1"/>
    <col min="5" max="5" width="11.42578125" customWidth="1"/>
    <col min="6" max="6" width="2.42578125" customWidth="1"/>
    <col min="7" max="7" width="12.42578125" customWidth="1"/>
    <col min="8" max="8" width="19.140625" customWidth="1"/>
    <col min="9" max="9" width="49.85546875" customWidth="1"/>
    <col min="10" max="10" width="11" customWidth="1"/>
    <col min="11" max="11" width="11.42578125" customWidth="1"/>
    <col min="12" max="12" width="2.7109375" customWidth="1"/>
    <col min="13" max="13" width="12.42578125" customWidth="1"/>
    <col min="14" max="14" width="19.140625" customWidth="1"/>
    <col min="15" max="15" width="48.28515625" customWidth="1"/>
    <col min="16" max="16" width="11" customWidth="1"/>
    <col min="17" max="17" width="11.42578125" customWidth="1"/>
    <col min="18" max="18" width="2.7109375" customWidth="1"/>
    <col min="19" max="19" width="12.42578125" customWidth="1"/>
    <col min="20" max="20" width="19.140625" customWidth="1"/>
    <col min="21" max="21" width="56.140625" customWidth="1"/>
    <col min="22" max="22" width="11" customWidth="1"/>
    <col min="23" max="23" width="11.42578125" customWidth="1"/>
  </cols>
  <sheetData>
    <row r="1" spans="1:23" ht="18.75" x14ac:dyDescent="0.3">
      <c r="A1" s="5" t="s">
        <v>147</v>
      </c>
      <c r="B1" s="12" t="s">
        <v>15</v>
      </c>
      <c r="C1" s="13"/>
      <c r="G1" s="5" t="s">
        <v>144</v>
      </c>
      <c r="H1" s="12" t="s">
        <v>15</v>
      </c>
      <c r="I1" s="13"/>
      <c r="M1" s="5" t="s">
        <v>145</v>
      </c>
      <c r="N1" s="12" t="s">
        <v>15</v>
      </c>
      <c r="O1" s="13"/>
      <c r="S1" s="5" t="s">
        <v>146</v>
      </c>
      <c r="T1" s="12" t="s">
        <v>15</v>
      </c>
      <c r="U1" s="13"/>
    </row>
    <row r="2" spans="1:23" ht="15.75" thickBot="1" x14ac:dyDescent="0.3">
      <c r="A2" s="4"/>
      <c r="B2" s="4"/>
      <c r="C2" s="4"/>
      <c r="D2" s="4"/>
      <c r="E2" s="4"/>
      <c r="G2" s="4"/>
      <c r="H2" s="4"/>
      <c r="I2" s="4"/>
      <c r="J2" s="4"/>
      <c r="K2" s="4"/>
      <c r="M2" s="4"/>
      <c r="N2" s="4"/>
      <c r="O2" s="4"/>
      <c r="P2" s="4"/>
      <c r="Q2" s="4"/>
      <c r="S2" s="4"/>
      <c r="T2" s="4"/>
      <c r="U2" s="4"/>
      <c r="V2" s="4"/>
      <c r="W2" s="4"/>
    </row>
    <row r="3" spans="1:23" s="5" customFormat="1" ht="18.75" x14ac:dyDescent="0.3">
      <c r="A3" s="5" t="s">
        <v>1</v>
      </c>
      <c r="C3" s="8" t="s">
        <v>2</v>
      </c>
      <c r="D3" s="8" t="s">
        <v>3</v>
      </c>
      <c r="E3" s="5" t="s">
        <v>4</v>
      </c>
      <c r="G3" s="5" t="s">
        <v>1</v>
      </c>
      <c r="I3" s="8" t="s">
        <v>2</v>
      </c>
      <c r="J3" s="8" t="s">
        <v>3</v>
      </c>
      <c r="K3" s="5" t="s">
        <v>4</v>
      </c>
      <c r="M3" s="5" t="s">
        <v>1</v>
      </c>
      <c r="O3" s="8" t="s">
        <v>2</v>
      </c>
      <c r="P3" s="8" t="s">
        <v>3</v>
      </c>
      <c r="Q3" s="5" t="s">
        <v>4</v>
      </c>
      <c r="S3" s="5" t="s">
        <v>1</v>
      </c>
      <c r="U3" s="8" t="s">
        <v>2</v>
      </c>
      <c r="V3" s="8" t="s">
        <v>3</v>
      </c>
      <c r="W3" s="5" t="s">
        <v>4</v>
      </c>
    </row>
    <row r="4" spans="1:23" ht="15.75" thickBot="1" x14ac:dyDescent="0.3">
      <c r="A4" s="4"/>
      <c r="B4" s="4"/>
      <c r="C4" s="9"/>
      <c r="D4" s="9"/>
      <c r="E4" s="4"/>
      <c r="G4" s="4"/>
      <c r="H4" s="4"/>
      <c r="I4" s="9"/>
      <c r="J4" s="9"/>
      <c r="K4" s="4"/>
      <c r="M4" s="4"/>
      <c r="N4" s="4"/>
      <c r="O4" s="9"/>
      <c r="P4" s="9"/>
      <c r="Q4" s="4"/>
      <c r="S4" s="4"/>
      <c r="T4" s="4"/>
      <c r="U4" s="9"/>
      <c r="V4" s="9"/>
      <c r="W4" s="4"/>
    </row>
    <row r="5" spans="1:23" x14ac:dyDescent="0.25">
      <c r="A5" s="3" t="s">
        <v>5</v>
      </c>
      <c r="B5" s="2"/>
      <c r="C5" s="159"/>
      <c r="D5" s="11"/>
      <c r="E5" s="6"/>
      <c r="G5" s="3" t="s">
        <v>5</v>
      </c>
      <c r="H5" s="2"/>
      <c r="I5" s="159"/>
      <c r="J5" s="11"/>
      <c r="K5" s="6"/>
      <c r="M5" s="3" t="s">
        <v>5</v>
      </c>
      <c r="N5" s="2"/>
      <c r="O5" s="159"/>
      <c r="P5" s="11"/>
      <c r="Q5" s="6"/>
      <c r="S5" s="3" t="s">
        <v>5</v>
      </c>
      <c r="T5" s="2"/>
      <c r="U5" s="159"/>
      <c r="V5" s="11"/>
      <c r="W5" s="6"/>
    </row>
    <row r="6" spans="1:23" x14ac:dyDescent="0.25">
      <c r="A6" s="17"/>
      <c r="B6" s="7" t="s">
        <v>6</v>
      </c>
      <c r="C6" s="161"/>
      <c r="D6" s="10"/>
      <c r="G6" s="17"/>
      <c r="H6" s="7" t="s">
        <v>6</v>
      </c>
      <c r="I6" s="161"/>
      <c r="J6" s="10"/>
      <c r="M6" s="17"/>
      <c r="N6" s="7" t="s">
        <v>6</v>
      </c>
      <c r="O6" s="161"/>
      <c r="P6" s="10"/>
      <c r="S6" s="17"/>
      <c r="T6" s="7" t="s">
        <v>6</v>
      </c>
      <c r="U6" s="161"/>
      <c r="V6" s="10"/>
    </row>
    <row r="7" spans="1:23" ht="39" customHeight="1" thickBot="1" x14ac:dyDescent="0.3">
      <c r="A7" s="4"/>
      <c r="B7" s="4"/>
      <c r="C7" s="160"/>
      <c r="D7" s="9"/>
      <c r="E7" s="4"/>
      <c r="G7" s="4"/>
      <c r="H7" s="4"/>
      <c r="I7" s="160"/>
      <c r="J7" s="9"/>
      <c r="K7" s="4"/>
      <c r="M7" s="4"/>
      <c r="N7" s="4"/>
      <c r="O7" s="160"/>
      <c r="P7" s="9"/>
      <c r="Q7" s="4"/>
      <c r="S7" s="4"/>
      <c r="T7" s="4"/>
      <c r="U7" s="160"/>
      <c r="V7" s="9"/>
      <c r="W7" s="4"/>
    </row>
    <row r="8" spans="1:23" x14ac:dyDescent="0.25">
      <c r="A8" s="3" t="s">
        <v>7</v>
      </c>
      <c r="B8" s="2"/>
      <c r="C8" s="159"/>
      <c r="D8" s="11"/>
      <c r="E8" s="6"/>
      <c r="G8" s="3" t="s">
        <v>7</v>
      </c>
      <c r="H8" s="2"/>
      <c r="I8" s="159"/>
      <c r="J8" s="11"/>
      <c r="K8" s="6"/>
      <c r="M8" s="3" t="s">
        <v>7</v>
      </c>
      <c r="N8" s="2"/>
      <c r="O8" s="159"/>
      <c r="P8" s="11"/>
      <c r="Q8" s="6"/>
      <c r="S8" s="3" t="s">
        <v>7</v>
      </c>
      <c r="T8" s="2"/>
      <c r="U8" s="159"/>
      <c r="V8" s="11"/>
      <c r="W8" s="6"/>
    </row>
    <row r="9" spans="1:23" x14ac:dyDescent="0.25">
      <c r="A9" s="17"/>
      <c r="B9" s="7" t="s">
        <v>6</v>
      </c>
      <c r="C9" s="161"/>
      <c r="D9" s="10"/>
      <c r="G9" s="17"/>
      <c r="H9" s="7" t="s">
        <v>6</v>
      </c>
      <c r="I9" s="161"/>
      <c r="J9" s="10"/>
      <c r="M9" s="17"/>
      <c r="N9" s="7" t="s">
        <v>6</v>
      </c>
      <c r="O9" s="161"/>
      <c r="P9" s="10"/>
      <c r="S9" s="17"/>
      <c r="T9" s="7" t="s">
        <v>6</v>
      </c>
      <c r="U9" s="161"/>
      <c r="V9" s="10"/>
    </row>
    <row r="10" spans="1:23" ht="45.75" customHeight="1" thickBot="1" x14ac:dyDescent="0.3">
      <c r="A10" s="4"/>
      <c r="B10" s="4"/>
      <c r="C10" s="160"/>
      <c r="D10" s="9"/>
      <c r="E10" s="4"/>
      <c r="G10" s="4"/>
      <c r="H10" s="4"/>
      <c r="I10" s="160"/>
      <c r="J10" s="9"/>
      <c r="K10" s="4"/>
      <c r="M10" s="4"/>
      <c r="N10" s="4"/>
      <c r="O10" s="160"/>
      <c r="P10" s="9"/>
      <c r="Q10" s="4"/>
      <c r="S10" s="4"/>
      <c r="T10" s="4"/>
      <c r="U10" s="160"/>
      <c r="V10" s="9"/>
      <c r="W10" s="4"/>
    </row>
    <row r="11" spans="1:23" x14ac:dyDescent="0.25">
      <c r="A11" s="3" t="s">
        <v>8</v>
      </c>
      <c r="B11" s="2"/>
      <c r="C11" s="159"/>
      <c r="D11" s="11"/>
      <c r="E11" s="6"/>
      <c r="G11" s="3" t="s">
        <v>8</v>
      </c>
      <c r="H11" s="2"/>
      <c r="I11" s="159"/>
      <c r="J11" s="11"/>
      <c r="K11" s="6"/>
      <c r="M11" s="3" t="s">
        <v>8</v>
      </c>
      <c r="N11" s="2"/>
      <c r="O11" s="159"/>
      <c r="P11" s="11"/>
      <c r="Q11" s="6"/>
      <c r="S11" s="3" t="s">
        <v>8</v>
      </c>
      <c r="T11" s="2"/>
      <c r="U11" s="159"/>
      <c r="V11" s="11"/>
      <c r="W11" s="6"/>
    </row>
    <row r="12" spans="1:23" x14ac:dyDescent="0.25">
      <c r="A12" s="17"/>
      <c r="B12" s="7" t="s">
        <v>6</v>
      </c>
      <c r="C12" s="161"/>
      <c r="D12" s="10"/>
      <c r="G12" s="17"/>
      <c r="H12" s="7" t="s">
        <v>6</v>
      </c>
      <c r="I12" s="161"/>
      <c r="J12" s="10"/>
      <c r="M12" s="17"/>
      <c r="N12" s="7" t="s">
        <v>6</v>
      </c>
      <c r="O12" s="161"/>
      <c r="P12" s="10"/>
      <c r="S12" s="17"/>
      <c r="T12" s="7" t="s">
        <v>6</v>
      </c>
      <c r="U12" s="161"/>
      <c r="V12" s="10"/>
    </row>
    <row r="13" spans="1:23" ht="142.5" customHeight="1" thickBot="1" x14ac:dyDescent="0.3">
      <c r="A13" s="4"/>
      <c r="B13" s="4"/>
      <c r="C13" s="160"/>
      <c r="D13" s="9"/>
      <c r="E13" s="4"/>
      <c r="G13" s="4"/>
      <c r="H13" s="4"/>
      <c r="I13" s="160"/>
      <c r="J13" s="9"/>
      <c r="K13" s="4"/>
      <c r="M13" s="4"/>
      <c r="N13" s="4"/>
      <c r="O13" s="160"/>
      <c r="P13" s="9"/>
      <c r="Q13" s="4"/>
      <c r="S13" s="4"/>
      <c r="T13" s="4"/>
      <c r="U13" s="160"/>
      <c r="V13" s="9"/>
      <c r="W13" s="4"/>
    </row>
    <row r="14" spans="1:23" x14ac:dyDescent="0.25">
      <c r="A14" s="3" t="s">
        <v>9</v>
      </c>
      <c r="B14" s="2"/>
      <c r="C14" s="159"/>
      <c r="D14" s="11"/>
      <c r="E14" s="6"/>
      <c r="G14" s="3" t="s">
        <v>9</v>
      </c>
      <c r="H14" s="2"/>
      <c r="I14" s="159"/>
      <c r="J14" s="11"/>
      <c r="K14" s="6"/>
      <c r="M14" s="3" t="s">
        <v>9</v>
      </c>
      <c r="N14" s="2"/>
      <c r="O14" s="159"/>
      <c r="P14" s="11"/>
      <c r="Q14" s="6"/>
      <c r="S14" s="3" t="s">
        <v>9</v>
      </c>
      <c r="T14" s="2"/>
      <c r="U14" s="159"/>
      <c r="V14" s="11"/>
      <c r="W14" s="6"/>
    </row>
    <row r="15" spans="1:23" x14ac:dyDescent="0.25">
      <c r="A15" s="17"/>
      <c r="B15" s="7" t="s">
        <v>6</v>
      </c>
      <c r="C15" s="161"/>
      <c r="D15" s="10"/>
      <c r="G15" s="17"/>
      <c r="H15" s="7" t="s">
        <v>6</v>
      </c>
      <c r="I15" s="161"/>
      <c r="J15" s="10"/>
      <c r="M15" s="17"/>
      <c r="N15" s="7" t="s">
        <v>6</v>
      </c>
      <c r="O15" s="161"/>
      <c r="P15" s="10"/>
      <c r="S15" s="17"/>
      <c r="T15" s="7" t="s">
        <v>6</v>
      </c>
      <c r="U15" s="161"/>
      <c r="V15" s="10"/>
    </row>
    <row r="16" spans="1:23" ht="130.5" customHeight="1" thickBot="1" x14ac:dyDescent="0.3">
      <c r="A16" s="4"/>
      <c r="B16" s="4"/>
      <c r="C16" s="160"/>
      <c r="D16" s="9"/>
      <c r="E16" s="4"/>
      <c r="G16" s="4"/>
      <c r="H16" s="4"/>
      <c r="I16" s="160"/>
      <c r="J16" s="9"/>
      <c r="K16" s="4"/>
      <c r="M16" s="4"/>
      <c r="N16" s="4"/>
      <c r="O16" s="160"/>
      <c r="P16" s="9"/>
      <c r="Q16" s="4"/>
      <c r="S16" s="4"/>
      <c r="T16" s="4"/>
      <c r="U16" s="160"/>
      <c r="V16" s="9"/>
      <c r="W16" s="4"/>
    </row>
    <row r="17" spans="1:23" x14ac:dyDescent="0.25">
      <c r="A17" s="3" t="s">
        <v>10</v>
      </c>
      <c r="B17" s="2"/>
      <c r="C17" s="159"/>
      <c r="D17" s="11"/>
      <c r="E17" s="6"/>
      <c r="G17" s="3" t="s">
        <v>10</v>
      </c>
      <c r="H17" s="2"/>
      <c r="I17" s="159"/>
      <c r="J17" s="11"/>
      <c r="K17" s="6"/>
      <c r="M17" s="3" t="s">
        <v>10</v>
      </c>
      <c r="N17" s="2"/>
      <c r="O17" s="159"/>
      <c r="P17" s="11"/>
      <c r="Q17" s="6"/>
      <c r="S17" s="3" t="s">
        <v>10</v>
      </c>
      <c r="T17" s="2"/>
      <c r="U17" s="159"/>
      <c r="V17" s="11"/>
      <c r="W17" s="6"/>
    </row>
    <row r="18" spans="1:23" x14ac:dyDescent="0.25">
      <c r="A18" s="17"/>
      <c r="B18" s="7" t="s">
        <v>6</v>
      </c>
      <c r="C18" s="161"/>
      <c r="D18" s="10"/>
      <c r="G18" s="17"/>
      <c r="H18" s="7" t="s">
        <v>6</v>
      </c>
      <c r="I18" s="161"/>
      <c r="J18" s="10"/>
      <c r="M18" s="17"/>
      <c r="N18" s="7" t="s">
        <v>6</v>
      </c>
      <c r="O18" s="161"/>
      <c r="P18" s="10"/>
      <c r="S18" s="17"/>
      <c r="T18" s="7" t="s">
        <v>6</v>
      </c>
      <c r="U18" s="161"/>
      <c r="V18" s="10"/>
    </row>
    <row r="19" spans="1:23" ht="98.25" customHeight="1" thickBot="1" x14ac:dyDescent="0.3">
      <c r="A19" s="4"/>
      <c r="B19" s="4"/>
      <c r="C19" s="160"/>
      <c r="D19" s="9"/>
      <c r="E19" s="4"/>
      <c r="G19" s="4"/>
      <c r="H19" s="4"/>
      <c r="I19" s="160"/>
      <c r="J19" s="9"/>
      <c r="K19" s="4"/>
      <c r="M19" s="4"/>
      <c r="N19" s="4"/>
      <c r="O19" s="160"/>
      <c r="P19" s="9"/>
      <c r="Q19" s="4"/>
      <c r="S19" s="4"/>
      <c r="T19" s="4"/>
      <c r="U19" s="160"/>
      <c r="V19" s="9"/>
      <c r="W19" s="4"/>
    </row>
    <row r="20" spans="1:23" x14ac:dyDescent="0.25">
      <c r="A20" s="1" t="s">
        <v>11</v>
      </c>
      <c r="C20" s="14" t="s">
        <v>16</v>
      </c>
      <c r="D20" s="10" t="s">
        <v>14</v>
      </c>
      <c r="G20" s="1" t="s">
        <v>11</v>
      </c>
      <c r="I20" s="14" t="s">
        <v>16</v>
      </c>
      <c r="J20" s="10" t="s">
        <v>14</v>
      </c>
      <c r="M20" s="1" t="s">
        <v>11</v>
      </c>
      <c r="O20" s="14" t="s">
        <v>16</v>
      </c>
      <c r="P20" s="10" t="s">
        <v>14</v>
      </c>
      <c r="S20" s="1" t="s">
        <v>11</v>
      </c>
      <c r="U20" s="14" t="s">
        <v>16</v>
      </c>
      <c r="V20" s="10" t="s">
        <v>14</v>
      </c>
    </row>
    <row r="21" spans="1:23" x14ac:dyDescent="0.25">
      <c r="A21" s="17"/>
      <c r="B21" s="7" t="s">
        <v>6</v>
      </c>
      <c r="C21" s="161"/>
      <c r="D21" s="15"/>
      <c r="E21" s="16"/>
      <c r="G21" s="17"/>
      <c r="H21" s="7" t="s">
        <v>6</v>
      </c>
      <c r="I21" s="161"/>
      <c r="J21" s="15"/>
      <c r="K21" s="16"/>
      <c r="M21" s="17"/>
      <c r="N21" s="7" t="s">
        <v>6</v>
      </c>
      <c r="O21" s="161"/>
      <c r="P21" s="15"/>
      <c r="Q21" s="16"/>
      <c r="S21" s="17"/>
      <c r="T21" s="7" t="s">
        <v>6</v>
      </c>
      <c r="U21" s="161"/>
      <c r="V21" s="15"/>
      <c r="W21" s="16"/>
    </row>
    <row r="22" spans="1:23" x14ac:dyDescent="0.25">
      <c r="A22" t="s">
        <v>12</v>
      </c>
      <c r="C22" s="161"/>
      <c r="D22" s="10"/>
      <c r="G22" t="s">
        <v>12</v>
      </c>
      <c r="I22" s="161"/>
      <c r="J22" s="10"/>
      <c r="M22" t="s">
        <v>12</v>
      </c>
      <c r="O22" s="161"/>
      <c r="P22" s="10"/>
      <c r="S22" t="s">
        <v>12</v>
      </c>
      <c r="U22" s="161"/>
      <c r="V22" s="10"/>
    </row>
    <row r="23" spans="1:23" ht="57" customHeight="1" thickBot="1" x14ac:dyDescent="0.3">
      <c r="A23" s="18">
        <f>A21+A18+A15+A12+A9+A6</f>
        <v>0</v>
      </c>
      <c r="B23" s="19" t="str">
        <f>IF(A23&gt;0,"minutes entered above","")</f>
        <v/>
      </c>
      <c r="C23" s="160"/>
      <c r="D23" s="9"/>
      <c r="E23" s="4"/>
      <c r="G23" s="18">
        <f>G21+G18+G15+G12+G9+G6</f>
        <v>0</v>
      </c>
      <c r="H23" s="19" t="str">
        <f>IF(G23&gt;0,"minutes entered above","")</f>
        <v/>
      </c>
      <c r="I23" s="160"/>
      <c r="J23" s="9"/>
      <c r="K23" s="4"/>
      <c r="M23" s="18">
        <f>M21+M18+M15+M12+M9+M6</f>
        <v>0</v>
      </c>
      <c r="N23" s="19" t="str">
        <f>IF(M23&gt;0,"minutes entered above","")</f>
        <v/>
      </c>
      <c r="O23" s="160"/>
      <c r="P23" s="9"/>
      <c r="Q23" s="4"/>
      <c r="S23" s="18">
        <f>S21+S18+S15+S12+S9+S6</f>
        <v>0</v>
      </c>
      <c r="T23" s="19" t="str">
        <f>IF(S23&gt;0,"minutes entered above","")</f>
        <v/>
      </c>
      <c r="U23" s="160"/>
      <c r="V23" s="9"/>
      <c r="W23" s="4"/>
    </row>
    <row r="24" spans="1:23" x14ac:dyDescent="0.25">
      <c r="A24" s="3" t="s">
        <v>13</v>
      </c>
      <c r="B24" s="2"/>
      <c r="C24" s="159"/>
      <c r="D24" s="11"/>
      <c r="E24" s="6"/>
      <c r="G24" s="3" t="s">
        <v>13</v>
      </c>
      <c r="H24" s="2"/>
      <c r="I24" s="159"/>
      <c r="J24" s="11"/>
      <c r="K24" s="6"/>
      <c r="M24" s="3" t="s">
        <v>13</v>
      </c>
      <c r="N24" s="2"/>
      <c r="O24" s="159"/>
      <c r="P24" s="11"/>
      <c r="Q24" s="6"/>
      <c r="S24" s="3" t="s">
        <v>13</v>
      </c>
      <c r="T24" s="2"/>
      <c r="U24" s="159"/>
      <c r="V24" s="11"/>
      <c r="W24" s="6"/>
    </row>
    <row r="25" spans="1:23" ht="44.25" customHeight="1" thickBot="1" x14ac:dyDescent="0.3">
      <c r="A25" s="4"/>
      <c r="B25" s="4"/>
      <c r="C25" s="160"/>
      <c r="D25" s="9"/>
      <c r="E25" s="4"/>
      <c r="G25" s="4"/>
      <c r="H25" s="4"/>
      <c r="I25" s="160"/>
      <c r="J25" s="9"/>
      <c r="K25" s="4"/>
      <c r="M25" s="4"/>
      <c r="N25" s="4"/>
      <c r="O25" s="160"/>
      <c r="P25" s="9"/>
      <c r="Q25" s="4"/>
      <c r="S25" s="4"/>
      <c r="T25" s="4"/>
      <c r="U25" s="160"/>
      <c r="V25" s="9"/>
      <c r="W25" s="4"/>
    </row>
  </sheetData>
  <phoneticPr fontId="0" type="noConversion"/>
  <printOptions horizontalCentered="1"/>
  <pageMargins left="0.7" right="0.7" top="0.75" bottom="0.75" header="0.3" footer="0.3"/>
  <pageSetup scale="84" fitToWidth="0" orientation="portrait" r:id="rId1"/>
  <headerFooter>
    <oddHeader>&amp;C&amp;"-,Bold"&amp;18TROOP MEETING PLAN</oddHeader>
    <oddFooter>&amp;L&amp;"-,Italic"Troop Program Features
Volumes I, II, III&amp;CMeeting Plan
Page &amp;P of &amp;N&amp;RBSA # 33110
BSA # 33111
BSA # 33112</oddFooter>
  </headerFooter>
  <colBreaks count="2" manualBreakCount="2">
    <brk id="5" max="24" man="1"/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CB968-F605-4223-8A58-F13DB7A88614}">
  <dimension ref="A1:H39"/>
  <sheetViews>
    <sheetView zoomScaleNormal="100" workbookViewId="0">
      <selection activeCell="E22" sqref="E22:F22"/>
    </sheetView>
  </sheetViews>
  <sheetFormatPr defaultRowHeight="15" x14ac:dyDescent="0.25"/>
  <cols>
    <col min="1" max="1" width="13.5703125" customWidth="1"/>
    <col min="2" max="2" width="17" style="168" customWidth="1"/>
    <col min="4" max="4" width="11.7109375" customWidth="1"/>
    <col min="6" max="6" width="10.85546875" customWidth="1"/>
    <col min="8" max="8" width="13" customWidth="1"/>
  </cols>
  <sheetData>
    <row r="1" spans="1:8" ht="31.5" x14ac:dyDescent="0.25">
      <c r="A1" s="218" t="s">
        <v>157</v>
      </c>
      <c r="B1" s="219"/>
      <c r="C1" s="219"/>
      <c r="D1" s="219"/>
      <c r="E1" s="219"/>
      <c r="F1" s="219"/>
      <c r="G1" s="219"/>
      <c r="H1" s="220"/>
    </row>
    <row r="2" spans="1:8" ht="19.5" thickBot="1" x14ac:dyDescent="0.3">
      <c r="A2" s="170" t="s">
        <v>158</v>
      </c>
      <c r="B2" s="221"/>
      <c r="C2" s="222"/>
      <c r="D2" s="222"/>
      <c r="E2" s="222"/>
      <c r="F2" s="222"/>
      <c r="G2" s="222"/>
      <c r="H2" s="223"/>
    </row>
    <row r="3" spans="1:8" s="165" customFormat="1" ht="19.5" thickBot="1" x14ac:dyDescent="0.3">
      <c r="A3" s="166" t="s">
        <v>150</v>
      </c>
      <c r="B3" s="213" t="s">
        <v>149</v>
      </c>
      <c r="C3" s="214"/>
      <c r="D3" s="214"/>
      <c r="E3" s="214"/>
      <c r="F3" s="214"/>
      <c r="G3" s="214"/>
      <c r="H3" s="215"/>
    </row>
    <row r="4" spans="1:8" ht="15.75" thickBot="1" x14ac:dyDescent="0.3">
      <c r="A4" s="29"/>
      <c r="B4" s="167" t="s">
        <v>151</v>
      </c>
      <c r="C4" s="216"/>
      <c r="D4" s="217"/>
      <c r="E4" s="216"/>
      <c r="F4" s="217"/>
      <c r="G4" s="216"/>
      <c r="H4" s="217"/>
    </row>
    <row r="5" spans="1:8" ht="15.75" thickBot="1" x14ac:dyDescent="0.3">
      <c r="A5" s="29"/>
      <c r="B5" s="167" t="s">
        <v>152</v>
      </c>
      <c r="C5" s="216"/>
      <c r="D5" s="217"/>
      <c r="E5" s="216"/>
      <c r="F5" s="217"/>
      <c r="G5" s="216"/>
      <c r="H5" s="217"/>
    </row>
    <row r="6" spans="1:8" ht="15.75" thickBot="1" x14ac:dyDescent="0.3">
      <c r="A6" s="29"/>
      <c r="B6" s="167" t="s">
        <v>153</v>
      </c>
      <c r="C6" s="216"/>
      <c r="D6" s="217"/>
      <c r="E6" s="216"/>
      <c r="F6" s="217"/>
      <c r="G6" s="216"/>
      <c r="H6" s="217"/>
    </row>
    <row r="7" spans="1:8" ht="15.75" thickBot="1" x14ac:dyDescent="0.3">
      <c r="A7" s="29"/>
      <c r="B7" s="167" t="s">
        <v>154</v>
      </c>
      <c r="C7" s="216"/>
      <c r="D7" s="217"/>
      <c r="E7" s="216"/>
      <c r="F7" s="217"/>
      <c r="G7" s="216"/>
      <c r="H7" s="217"/>
    </row>
    <row r="8" spans="1:8" ht="15.75" thickBot="1" x14ac:dyDescent="0.3">
      <c r="A8" s="29"/>
      <c r="B8" s="167"/>
      <c r="C8" s="216"/>
      <c r="D8" s="217"/>
      <c r="E8" s="216"/>
      <c r="F8" s="217"/>
      <c r="G8" s="216"/>
      <c r="H8" s="217"/>
    </row>
    <row r="9" spans="1:8" ht="19.5" thickBot="1" x14ac:dyDescent="0.3">
      <c r="A9" s="166" t="s">
        <v>22</v>
      </c>
      <c r="B9" s="213" t="s">
        <v>148</v>
      </c>
      <c r="C9" s="214"/>
      <c r="D9" s="214"/>
      <c r="E9" s="214"/>
      <c r="F9" s="214"/>
      <c r="G9" s="214"/>
      <c r="H9" s="215"/>
    </row>
    <row r="10" spans="1:8" ht="30.75" thickBot="1" x14ac:dyDescent="0.3">
      <c r="A10" s="29"/>
      <c r="B10" s="167" t="s">
        <v>155</v>
      </c>
      <c r="C10" s="216"/>
      <c r="D10" s="217"/>
      <c r="E10" s="216"/>
      <c r="F10" s="217"/>
      <c r="G10" s="216"/>
      <c r="H10" s="217"/>
    </row>
    <row r="11" spans="1:8" ht="15.75" thickBot="1" x14ac:dyDescent="0.3">
      <c r="A11" s="29"/>
      <c r="B11" s="167" t="s">
        <v>142</v>
      </c>
      <c r="C11" s="216"/>
      <c r="D11" s="217"/>
      <c r="E11" s="216"/>
      <c r="F11" s="217"/>
      <c r="G11" s="216"/>
      <c r="H11" s="217"/>
    </row>
    <row r="12" spans="1:8" ht="15.75" thickBot="1" x14ac:dyDescent="0.3">
      <c r="A12" s="29"/>
      <c r="B12" s="167" t="s">
        <v>156</v>
      </c>
      <c r="C12" s="216"/>
      <c r="D12" s="217"/>
      <c r="E12" s="216"/>
      <c r="F12" s="217"/>
      <c r="G12" s="216"/>
      <c r="H12" s="217"/>
    </row>
    <row r="13" spans="1:8" ht="15.75" thickBot="1" x14ac:dyDescent="0.3">
      <c r="A13" s="29"/>
      <c r="B13" s="167"/>
      <c r="C13" s="216"/>
      <c r="D13" s="217"/>
      <c r="E13" s="216"/>
      <c r="F13" s="217"/>
      <c r="G13" s="216"/>
      <c r="H13" s="217"/>
    </row>
    <row r="14" spans="1:8" ht="19.5" thickBot="1" x14ac:dyDescent="0.3">
      <c r="A14" s="166" t="s">
        <v>30</v>
      </c>
      <c r="B14" s="213" t="s">
        <v>148</v>
      </c>
      <c r="C14" s="214"/>
      <c r="D14" s="214"/>
      <c r="E14" s="214"/>
      <c r="F14" s="214"/>
      <c r="G14" s="214"/>
      <c r="H14" s="215"/>
    </row>
    <row r="15" spans="1:8" ht="30.75" thickBot="1" x14ac:dyDescent="0.3">
      <c r="A15" s="29"/>
      <c r="B15" s="167" t="s">
        <v>155</v>
      </c>
      <c r="C15" s="216"/>
      <c r="D15" s="217"/>
      <c r="E15" s="216"/>
      <c r="F15" s="217"/>
      <c r="G15" s="216"/>
      <c r="H15" s="217"/>
    </row>
    <row r="16" spans="1:8" ht="15.75" thickBot="1" x14ac:dyDescent="0.3">
      <c r="A16" s="29"/>
      <c r="B16" s="167" t="s">
        <v>142</v>
      </c>
      <c r="C16" s="216"/>
      <c r="D16" s="217"/>
      <c r="E16" s="216"/>
      <c r="F16" s="217"/>
      <c r="G16" s="216"/>
      <c r="H16" s="217"/>
    </row>
    <row r="17" spans="1:8" ht="15.75" thickBot="1" x14ac:dyDescent="0.3">
      <c r="A17" s="29"/>
      <c r="B17" s="167" t="s">
        <v>156</v>
      </c>
      <c r="C17" s="216"/>
      <c r="D17" s="217"/>
      <c r="E17" s="216"/>
      <c r="F17" s="217"/>
      <c r="G17" s="216"/>
      <c r="H17" s="217"/>
    </row>
    <row r="18" spans="1:8" ht="15.75" thickBot="1" x14ac:dyDescent="0.3">
      <c r="A18" s="29"/>
      <c r="B18" s="167"/>
      <c r="C18" s="216"/>
      <c r="D18" s="217"/>
      <c r="E18" s="216"/>
      <c r="F18" s="217"/>
      <c r="G18" s="216"/>
      <c r="H18" s="217"/>
    </row>
    <row r="19" spans="1:8" ht="19.5" thickBot="1" x14ac:dyDescent="0.3">
      <c r="A19" s="166" t="s">
        <v>40</v>
      </c>
      <c r="B19" s="213" t="s">
        <v>148</v>
      </c>
      <c r="C19" s="214"/>
      <c r="D19" s="214"/>
      <c r="E19" s="214"/>
      <c r="F19" s="214"/>
      <c r="G19" s="214"/>
      <c r="H19" s="215"/>
    </row>
    <row r="20" spans="1:8" ht="30.75" thickBot="1" x14ac:dyDescent="0.3">
      <c r="A20" s="29"/>
      <c r="B20" s="167" t="s">
        <v>155</v>
      </c>
      <c r="C20" s="216"/>
      <c r="D20" s="217"/>
      <c r="E20" s="216"/>
      <c r="F20" s="217"/>
      <c r="G20" s="216"/>
      <c r="H20" s="217"/>
    </row>
    <row r="21" spans="1:8" ht="15.75" thickBot="1" x14ac:dyDescent="0.3">
      <c r="A21" s="29"/>
      <c r="B21" s="167" t="s">
        <v>142</v>
      </c>
      <c r="C21" s="216"/>
      <c r="D21" s="217"/>
      <c r="E21" s="216"/>
      <c r="F21" s="217"/>
      <c r="G21" s="216"/>
      <c r="H21" s="217"/>
    </row>
    <row r="22" spans="1:8" ht="15.75" thickBot="1" x14ac:dyDescent="0.3">
      <c r="A22" s="29"/>
      <c r="B22" s="167" t="s">
        <v>156</v>
      </c>
      <c r="C22" s="216"/>
      <c r="D22" s="217"/>
      <c r="E22" s="216"/>
      <c r="F22" s="217"/>
      <c r="G22" s="216"/>
      <c r="H22" s="217"/>
    </row>
    <row r="23" spans="1:8" ht="15.75" thickBot="1" x14ac:dyDescent="0.3">
      <c r="A23" s="29"/>
      <c r="B23" s="167"/>
      <c r="C23" s="216"/>
      <c r="D23" s="217"/>
      <c r="E23" s="216"/>
      <c r="F23" s="217"/>
      <c r="G23" s="216"/>
      <c r="H23" s="217"/>
    </row>
    <row r="24" spans="1:8" ht="19.5" thickBot="1" x14ac:dyDescent="0.3">
      <c r="A24" s="166" t="s">
        <v>22</v>
      </c>
      <c r="B24" s="213" t="s">
        <v>159</v>
      </c>
      <c r="C24" s="214"/>
      <c r="D24" s="214"/>
      <c r="E24" s="214"/>
      <c r="F24" s="214"/>
      <c r="G24" s="214"/>
      <c r="H24" s="215"/>
    </row>
    <row r="25" spans="1:8" ht="30.75" thickBot="1" x14ac:dyDescent="0.3">
      <c r="A25" s="29"/>
      <c r="B25" s="167" t="s">
        <v>155</v>
      </c>
      <c r="C25" s="216"/>
      <c r="D25" s="217"/>
      <c r="E25" s="216"/>
      <c r="F25" s="217"/>
      <c r="G25" s="216"/>
      <c r="H25" s="217"/>
    </row>
    <row r="26" spans="1:8" ht="15.75" thickBot="1" x14ac:dyDescent="0.3">
      <c r="A26" s="29"/>
      <c r="B26" s="167" t="s">
        <v>142</v>
      </c>
      <c r="C26" s="216"/>
      <c r="D26" s="217"/>
      <c r="E26" s="216"/>
      <c r="F26" s="217"/>
      <c r="G26" s="216"/>
      <c r="H26" s="217"/>
    </row>
    <row r="27" spans="1:8" ht="15.75" thickBot="1" x14ac:dyDescent="0.3">
      <c r="A27" s="29"/>
      <c r="B27" s="167" t="s">
        <v>156</v>
      </c>
      <c r="C27" s="216"/>
      <c r="D27" s="217"/>
      <c r="E27" s="216"/>
      <c r="F27" s="217"/>
      <c r="G27" s="216"/>
      <c r="H27" s="217"/>
    </row>
    <row r="28" spans="1:8" ht="15.75" thickBot="1" x14ac:dyDescent="0.3">
      <c r="A28" s="29"/>
      <c r="B28" s="167"/>
      <c r="C28" s="216"/>
      <c r="D28" s="217"/>
      <c r="E28" s="216"/>
      <c r="F28" s="217"/>
      <c r="G28" s="216"/>
      <c r="H28" s="217"/>
    </row>
    <row r="29" spans="1:8" ht="19.5" thickBot="1" x14ac:dyDescent="0.3">
      <c r="A29" s="166" t="s">
        <v>160</v>
      </c>
      <c r="B29" s="213" t="s">
        <v>159</v>
      </c>
      <c r="C29" s="214"/>
      <c r="D29" s="214"/>
      <c r="E29" s="214"/>
      <c r="F29" s="214"/>
      <c r="G29" s="214"/>
      <c r="H29" s="215"/>
    </row>
    <row r="30" spans="1:8" ht="15.75" thickBot="1" x14ac:dyDescent="0.3">
      <c r="A30" s="29"/>
      <c r="B30" s="167" t="s">
        <v>151</v>
      </c>
      <c r="C30" s="216"/>
      <c r="D30" s="217"/>
      <c r="E30" s="216"/>
      <c r="F30" s="217"/>
      <c r="G30" s="216"/>
      <c r="H30" s="217"/>
    </row>
    <row r="31" spans="1:8" ht="15.75" thickBot="1" x14ac:dyDescent="0.3">
      <c r="A31" s="29"/>
      <c r="B31" s="167" t="s">
        <v>152</v>
      </c>
      <c r="C31" s="216"/>
      <c r="D31" s="217"/>
      <c r="E31" s="216"/>
      <c r="F31" s="217"/>
      <c r="G31" s="216"/>
      <c r="H31" s="217"/>
    </row>
    <row r="32" spans="1:8" ht="15.75" thickBot="1" x14ac:dyDescent="0.3">
      <c r="A32" s="29"/>
      <c r="B32" s="167" t="s">
        <v>153</v>
      </c>
      <c r="C32" s="216"/>
      <c r="D32" s="217"/>
      <c r="E32" s="216"/>
      <c r="F32" s="217"/>
      <c r="G32" s="216"/>
      <c r="H32" s="217"/>
    </row>
    <row r="33" spans="1:8" ht="15.75" thickBot="1" x14ac:dyDescent="0.3">
      <c r="A33" s="29"/>
      <c r="B33" s="167" t="s">
        <v>154</v>
      </c>
      <c r="C33" s="216"/>
      <c r="D33" s="217"/>
      <c r="E33" s="216"/>
      <c r="F33" s="217"/>
      <c r="G33" s="216"/>
      <c r="H33" s="217"/>
    </row>
    <row r="34" spans="1:8" ht="15.75" thickBot="1" x14ac:dyDescent="0.3">
      <c r="A34" s="29"/>
      <c r="B34" s="167"/>
      <c r="C34" s="216"/>
      <c r="D34" s="217"/>
      <c r="E34" s="216"/>
      <c r="F34" s="217"/>
      <c r="G34" s="216"/>
      <c r="H34" s="217"/>
    </row>
    <row r="35" spans="1:8" ht="19.5" thickBot="1" x14ac:dyDescent="0.3">
      <c r="A35" s="166"/>
      <c r="B35" s="213" t="s">
        <v>161</v>
      </c>
      <c r="C35" s="214"/>
      <c r="D35" s="214"/>
      <c r="E35" s="214"/>
      <c r="F35" s="214"/>
      <c r="G35" s="214"/>
      <c r="H35" s="215"/>
    </row>
    <row r="36" spans="1:8" ht="15.75" thickBot="1" x14ac:dyDescent="0.3">
      <c r="A36" s="169">
        <v>1</v>
      </c>
      <c r="B36" s="167"/>
      <c r="C36" s="216"/>
      <c r="D36" s="217"/>
      <c r="E36" s="216"/>
      <c r="F36" s="217"/>
      <c r="G36" s="216"/>
      <c r="H36" s="217"/>
    </row>
    <row r="37" spans="1:8" ht="15.75" thickBot="1" x14ac:dyDescent="0.3">
      <c r="A37" s="169">
        <v>2</v>
      </c>
      <c r="B37" s="167"/>
      <c r="C37" s="216"/>
      <c r="D37" s="217"/>
      <c r="E37" s="216"/>
      <c r="F37" s="217"/>
      <c r="G37" s="216"/>
      <c r="H37" s="217"/>
    </row>
    <row r="38" spans="1:8" ht="15.75" thickBot="1" x14ac:dyDescent="0.3">
      <c r="A38" s="169">
        <v>3</v>
      </c>
      <c r="B38" s="167"/>
      <c r="C38" s="216"/>
      <c r="D38" s="217"/>
      <c r="E38" s="216"/>
      <c r="F38" s="217"/>
      <c r="G38" s="216"/>
      <c r="H38" s="217"/>
    </row>
    <row r="39" spans="1:8" ht="15.75" thickBot="1" x14ac:dyDescent="0.3">
      <c r="A39" s="169">
        <v>4</v>
      </c>
      <c r="B39" s="167"/>
      <c r="C39" s="216"/>
      <c r="D39" s="217"/>
      <c r="E39" s="216"/>
      <c r="F39" s="217"/>
      <c r="G39" s="216"/>
      <c r="H39" s="217"/>
    </row>
  </sheetData>
  <mergeCells count="99">
    <mergeCell ref="C34:D34"/>
    <mergeCell ref="E34:F34"/>
    <mergeCell ref="G34:H34"/>
    <mergeCell ref="C38:D38"/>
    <mergeCell ref="E38:F38"/>
    <mergeCell ref="G38:H38"/>
    <mergeCell ref="C39:D39"/>
    <mergeCell ref="E39:F39"/>
    <mergeCell ref="G39:H39"/>
    <mergeCell ref="B35:H35"/>
    <mergeCell ref="C36:D36"/>
    <mergeCell ref="E36:F36"/>
    <mergeCell ref="G36:H36"/>
    <mergeCell ref="C37:D37"/>
    <mergeCell ref="E37:F37"/>
    <mergeCell ref="G37:H37"/>
    <mergeCell ref="C32:D32"/>
    <mergeCell ref="E32:F32"/>
    <mergeCell ref="G32:H32"/>
    <mergeCell ref="C33:D33"/>
    <mergeCell ref="E33:F33"/>
    <mergeCell ref="G33:H33"/>
    <mergeCell ref="B29:H29"/>
    <mergeCell ref="C30:D30"/>
    <mergeCell ref="E30:F30"/>
    <mergeCell ref="G30:H30"/>
    <mergeCell ref="C31:D31"/>
    <mergeCell ref="E31:F31"/>
    <mergeCell ref="G31:H31"/>
    <mergeCell ref="C27:D27"/>
    <mergeCell ref="E27:F27"/>
    <mergeCell ref="G27:H27"/>
    <mergeCell ref="C28:D28"/>
    <mergeCell ref="E28:F28"/>
    <mergeCell ref="G28:H28"/>
    <mergeCell ref="B24:H24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A1:H1"/>
    <mergeCell ref="B2:H2"/>
    <mergeCell ref="C21:D21"/>
    <mergeCell ref="E21:F21"/>
    <mergeCell ref="G21:H21"/>
    <mergeCell ref="C22:D22"/>
    <mergeCell ref="E22:F22"/>
    <mergeCell ref="G22:H22"/>
    <mergeCell ref="C18:D18"/>
    <mergeCell ref="E18:F18"/>
    <mergeCell ref="G18:H18"/>
    <mergeCell ref="B19:H19"/>
    <mergeCell ref="C20:D20"/>
    <mergeCell ref="E20:F20"/>
    <mergeCell ref="G20:H20"/>
    <mergeCell ref="C16:D16"/>
    <mergeCell ref="E16:F16"/>
    <mergeCell ref="G16:H16"/>
    <mergeCell ref="C17:D17"/>
    <mergeCell ref="E17:F17"/>
    <mergeCell ref="G17:H17"/>
    <mergeCell ref="C8:D8"/>
    <mergeCell ref="E8:F8"/>
    <mergeCell ref="G8:H8"/>
    <mergeCell ref="C15:D15"/>
    <mergeCell ref="E15:F15"/>
    <mergeCell ref="G15:H15"/>
    <mergeCell ref="C13:D13"/>
    <mergeCell ref="E13:F13"/>
    <mergeCell ref="G13:H13"/>
    <mergeCell ref="G11:H11"/>
    <mergeCell ref="C11:D11"/>
    <mergeCell ref="E11:F11"/>
    <mergeCell ref="C12:D12"/>
    <mergeCell ref="E12:F12"/>
    <mergeCell ref="G12:H12"/>
    <mergeCell ref="C10:D10"/>
    <mergeCell ref="E10:F10"/>
    <mergeCell ref="G10:H10"/>
    <mergeCell ref="B9:H9"/>
    <mergeCell ref="B14:H14"/>
    <mergeCell ref="B3:H3"/>
    <mergeCell ref="C4:D4"/>
    <mergeCell ref="C5:D5"/>
    <mergeCell ref="C6:D6"/>
    <mergeCell ref="C7:D7"/>
    <mergeCell ref="E4:F4"/>
    <mergeCell ref="E5:F5"/>
    <mergeCell ref="E6:F6"/>
    <mergeCell ref="E7:F7"/>
    <mergeCell ref="G4:H4"/>
    <mergeCell ref="G5:H5"/>
    <mergeCell ref="G6:H6"/>
    <mergeCell ref="G7:H7"/>
  </mergeCells>
  <pageMargins left="0.7" right="0.7" top="0.75" bottom="0.75" header="0.3" footer="0.3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75A03-0B6F-4893-BD13-8135E7A387B9}">
  <dimension ref="A1:G37"/>
  <sheetViews>
    <sheetView workbookViewId="0">
      <selection activeCell="J12" sqref="J12"/>
    </sheetView>
  </sheetViews>
  <sheetFormatPr defaultRowHeight="15" x14ac:dyDescent="0.25"/>
  <cols>
    <col min="1" max="1" width="5.140625" style="172" customWidth="1"/>
    <col min="2" max="2" width="36.5703125" customWidth="1"/>
    <col min="3" max="3" width="4.85546875" style="49" customWidth="1"/>
    <col min="4" max="4" width="36.140625" customWidth="1"/>
    <col min="5" max="5" width="10.85546875" hidden="1" customWidth="1"/>
    <col min="6" max="6" width="9.140625" hidden="1" customWidth="1"/>
    <col min="7" max="7" width="13" hidden="1" customWidth="1"/>
  </cols>
  <sheetData>
    <row r="1" spans="1:7" ht="32.25" thickBot="1" x14ac:dyDescent="0.3">
      <c r="A1" s="229" t="s">
        <v>201</v>
      </c>
      <c r="B1" s="230"/>
      <c r="C1" s="230"/>
      <c r="D1" s="230"/>
      <c r="E1" s="219"/>
      <c r="F1" s="219"/>
      <c r="G1" s="220"/>
    </row>
    <row r="2" spans="1:7" ht="27" customHeight="1" thickBot="1" x14ac:dyDescent="0.3">
      <c r="A2" s="213" t="s">
        <v>183</v>
      </c>
      <c r="B2" s="214"/>
      <c r="C2" s="214"/>
      <c r="D2" s="215"/>
      <c r="G2" s="122"/>
    </row>
    <row r="3" spans="1:7" ht="27" customHeight="1" thickBot="1" x14ac:dyDescent="0.3">
      <c r="A3" s="231" t="s">
        <v>184</v>
      </c>
      <c r="B3" s="232"/>
      <c r="C3" s="213" t="s">
        <v>185</v>
      </c>
      <c r="D3" s="215"/>
      <c r="G3" s="122"/>
    </row>
    <row r="4" spans="1:7" ht="20.25" customHeight="1" x14ac:dyDescent="0.3">
      <c r="A4" s="173" t="s">
        <v>162</v>
      </c>
      <c r="B4" s="174" t="s">
        <v>167</v>
      </c>
      <c r="C4" s="173" t="s">
        <v>162</v>
      </c>
      <c r="D4" s="174" t="s">
        <v>178</v>
      </c>
      <c r="G4" s="122"/>
    </row>
    <row r="5" spans="1:7" ht="20.25" customHeight="1" x14ac:dyDescent="0.3">
      <c r="A5" s="175" t="s">
        <v>162</v>
      </c>
      <c r="B5" s="176" t="s">
        <v>192</v>
      </c>
      <c r="C5" s="175" t="s">
        <v>162</v>
      </c>
      <c r="D5" s="176" t="s">
        <v>179</v>
      </c>
      <c r="G5" s="122"/>
    </row>
    <row r="6" spans="1:7" ht="18.75" x14ac:dyDescent="0.3">
      <c r="A6" s="175" t="s">
        <v>162</v>
      </c>
      <c r="B6" s="176" t="s">
        <v>168</v>
      </c>
      <c r="C6" s="175" t="s">
        <v>162</v>
      </c>
      <c r="D6" s="176" t="s">
        <v>180</v>
      </c>
      <c r="G6" s="122"/>
    </row>
    <row r="7" spans="1:7" ht="30.75" x14ac:dyDescent="0.3">
      <c r="A7" s="175" t="s">
        <v>162</v>
      </c>
      <c r="B7" s="176" t="s">
        <v>169</v>
      </c>
      <c r="C7" s="175" t="s">
        <v>162</v>
      </c>
      <c r="D7" s="176" t="s">
        <v>181</v>
      </c>
      <c r="G7" s="122"/>
    </row>
    <row r="8" spans="1:7" ht="18.75" x14ac:dyDescent="0.3">
      <c r="A8" s="175" t="s">
        <v>162</v>
      </c>
      <c r="B8" s="176" t="s">
        <v>166</v>
      </c>
      <c r="C8" s="175" t="s">
        <v>162</v>
      </c>
      <c r="D8" s="176" t="s">
        <v>182</v>
      </c>
      <c r="G8" s="122"/>
    </row>
    <row r="9" spans="1:7" ht="18.75" x14ac:dyDescent="0.3">
      <c r="A9" s="175" t="s">
        <v>162</v>
      </c>
      <c r="B9" s="176" t="s">
        <v>170</v>
      </c>
      <c r="C9" s="175" t="s">
        <v>162</v>
      </c>
      <c r="D9" s="176" t="s">
        <v>186</v>
      </c>
      <c r="G9" s="122"/>
    </row>
    <row r="10" spans="1:7" ht="18.75" x14ac:dyDescent="0.3">
      <c r="A10" s="175" t="s">
        <v>162</v>
      </c>
      <c r="B10" s="176" t="s">
        <v>171</v>
      </c>
      <c r="C10" s="175" t="s">
        <v>162</v>
      </c>
      <c r="D10" s="176" t="s">
        <v>189</v>
      </c>
      <c r="G10" s="122"/>
    </row>
    <row r="11" spans="1:7" ht="22.5" customHeight="1" x14ac:dyDescent="0.3">
      <c r="A11" s="175" t="s">
        <v>162</v>
      </c>
      <c r="B11" s="176" t="s">
        <v>172</v>
      </c>
      <c r="C11" s="175" t="s">
        <v>162</v>
      </c>
      <c r="D11" s="176" t="s">
        <v>190</v>
      </c>
      <c r="G11" s="122"/>
    </row>
    <row r="12" spans="1:7" ht="18.75" x14ac:dyDescent="0.3">
      <c r="A12" s="175" t="s">
        <v>162</v>
      </c>
      <c r="B12" s="176" t="s">
        <v>173</v>
      </c>
      <c r="C12" s="175" t="s">
        <v>162</v>
      </c>
      <c r="D12" s="176" t="s">
        <v>194</v>
      </c>
      <c r="G12" s="122"/>
    </row>
    <row r="13" spans="1:7" ht="18.75" x14ac:dyDescent="0.3">
      <c r="A13" s="175" t="s">
        <v>162</v>
      </c>
      <c r="B13" s="176" t="s">
        <v>174</v>
      </c>
      <c r="C13" s="175" t="s">
        <v>162</v>
      </c>
      <c r="D13" s="122"/>
      <c r="G13" s="122"/>
    </row>
    <row r="14" spans="1:7" ht="18.75" x14ac:dyDescent="0.3">
      <c r="A14" s="175" t="s">
        <v>162</v>
      </c>
      <c r="B14" s="176" t="s">
        <v>175</v>
      </c>
      <c r="C14" s="175" t="s">
        <v>162</v>
      </c>
      <c r="D14" s="176"/>
      <c r="G14" s="122"/>
    </row>
    <row r="15" spans="1:7" ht="30.75" x14ac:dyDescent="0.3">
      <c r="A15" s="175" t="s">
        <v>162</v>
      </c>
      <c r="B15" s="176" t="s">
        <v>176</v>
      </c>
      <c r="C15" s="175" t="s">
        <v>162</v>
      </c>
      <c r="D15" s="176"/>
      <c r="G15" s="122"/>
    </row>
    <row r="16" spans="1:7" ht="18.75" x14ac:dyDescent="0.3">
      <c r="A16" s="175" t="s">
        <v>162</v>
      </c>
      <c r="B16" s="176" t="s">
        <v>177</v>
      </c>
      <c r="C16" s="175" t="s">
        <v>162</v>
      </c>
      <c r="D16" s="176"/>
      <c r="G16" s="122"/>
    </row>
    <row r="17" spans="1:7" ht="18.75" x14ac:dyDescent="0.3">
      <c r="A17" s="175" t="s">
        <v>162</v>
      </c>
      <c r="B17" s="176" t="s">
        <v>188</v>
      </c>
      <c r="C17" s="175" t="s">
        <v>162</v>
      </c>
      <c r="D17" s="176"/>
      <c r="G17" s="122"/>
    </row>
    <row r="18" spans="1:7" ht="19.5" thickBot="1" x14ac:dyDescent="0.35">
      <c r="A18" s="177" t="s">
        <v>162</v>
      </c>
      <c r="B18" s="178" t="s">
        <v>191</v>
      </c>
      <c r="C18" s="179"/>
      <c r="D18" s="182"/>
      <c r="G18" s="122"/>
    </row>
    <row r="19" spans="1:7" ht="19.5" thickBot="1" x14ac:dyDescent="0.3">
      <c r="A19" s="224" t="s">
        <v>187</v>
      </c>
      <c r="B19" s="225"/>
      <c r="C19" s="225"/>
      <c r="D19" s="226"/>
      <c r="G19" s="122"/>
    </row>
    <row r="20" spans="1:7" ht="19.5" thickBot="1" x14ac:dyDescent="0.3">
      <c r="A20" s="180"/>
      <c r="B20" s="181" t="s">
        <v>195</v>
      </c>
      <c r="C20" s="227"/>
      <c r="D20" s="228"/>
      <c r="G20" s="122"/>
    </row>
    <row r="21" spans="1:7" ht="19.5" thickBot="1" x14ac:dyDescent="0.3">
      <c r="A21" s="180"/>
      <c r="B21" s="181" t="s">
        <v>196</v>
      </c>
      <c r="C21" s="227"/>
      <c r="D21" s="228"/>
      <c r="G21" s="122"/>
    </row>
    <row r="22" spans="1:7" ht="19.5" thickBot="1" x14ac:dyDescent="0.3">
      <c r="A22" s="213" t="s">
        <v>184</v>
      </c>
      <c r="B22" s="215"/>
      <c r="C22" s="213" t="s">
        <v>185</v>
      </c>
      <c r="D22" s="215"/>
      <c r="G22" s="122"/>
    </row>
    <row r="23" spans="1:7" ht="18.75" x14ac:dyDescent="0.3">
      <c r="A23" s="173" t="s">
        <v>162</v>
      </c>
      <c r="B23" s="174" t="s">
        <v>197</v>
      </c>
      <c r="C23" s="173" t="s">
        <v>162</v>
      </c>
      <c r="D23" s="174" t="s">
        <v>193</v>
      </c>
      <c r="G23" s="122"/>
    </row>
    <row r="24" spans="1:7" ht="18.75" x14ac:dyDescent="0.3">
      <c r="A24" s="175" t="s">
        <v>162</v>
      </c>
      <c r="B24" s="176" t="s">
        <v>165</v>
      </c>
      <c r="C24" s="175" t="s">
        <v>162</v>
      </c>
      <c r="D24" s="176" t="s">
        <v>198</v>
      </c>
      <c r="G24" s="122"/>
    </row>
    <row r="25" spans="1:7" ht="30.75" x14ac:dyDescent="0.3">
      <c r="A25" s="175" t="s">
        <v>162</v>
      </c>
      <c r="B25" s="176" t="s">
        <v>164</v>
      </c>
      <c r="C25" s="175" t="s">
        <v>162</v>
      </c>
      <c r="D25" s="176" t="s">
        <v>206</v>
      </c>
      <c r="G25" s="122"/>
    </row>
    <row r="26" spans="1:7" ht="18.75" x14ac:dyDescent="0.3">
      <c r="A26" s="175" t="s">
        <v>162</v>
      </c>
      <c r="B26" s="176" t="s">
        <v>163</v>
      </c>
      <c r="C26" s="175" t="s">
        <v>162</v>
      </c>
      <c r="D26" s="176" t="s">
        <v>200</v>
      </c>
      <c r="G26" s="122"/>
    </row>
    <row r="27" spans="1:7" ht="18.75" x14ac:dyDescent="0.3">
      <c r="A27" s="175" t="s">
        <v>162</v>
      </c>
      <c r="B27" s="176" t="s">
        <v>199</v>
      </c>
      <c r="C27" s="175" t="s">
        <v>162</v>
      </c>
      <c r="D27" s="176"/>
      <c r="G27" s="122"/>
    </row>
    <row r="28" spans="1:7" ht="18.75" x14ac:dyDescent="0.3">
      <c r="A28" s="175" t="s">
        <v>162</v>
      </c>
      <c r="B28" s="176" t="s">
        <v>151</v>
      </c>
      <c r="C28" s="175" t="s">
        <v>162</v>
      </c>
      <c r="D28" s="122"/>
      <c r="G28" s="122"/>
    </row>
    <row r="29" spans="1:7" ht="19.5" thickBot="1" x14ac:dyDescent="0.35">
      <c r="A29" s="177" t="s">
        <v>162</v>
      </c>
      <c r="B29" s="178"/>
      <c r="C29" s="177" t="s">
        <v>162</v>
      </c>
      <c r="D29" s="182"/>
      <c r="G29" s="122"/>
    </row>
    <row r="30" spans="1:7" ht="19.5" thickBot="1" x14ac:dyDescent="0.3">
      <c r="A30" s="224" t="s">
        <v>202</v>
      </c>
      <c r="B30" s="225"/>
      <c r="C30" s="225"/>
      <c r="D30" s="226"/>
      <c r="G30" s="122"/>
    </row>
    <row r="31" spans="1:7" ht="18.75" x14ac:dyDescent="0.3">
      <c r="A31" s="173" t="s">
        <v>162</v>
      </c>
      <c r="B31" s="174" t="s">
        <v>203</v>
      </c>
      <c r="C31" s="171" t="s">
        <v>162</v>
      </c>
      <c r="D31" s="122" t="s">
        <v>207</v>
      </c>
      <c r="G31" s="122"/>
    </row>
    <row r="32" spans="1:7" ht="18.75" x14ac:dyDescent="0.3">
      <c r="A32" s="175" t="s">
        <v>162</v>
      </c>
      <c r="B32" s="176" t="s">
        <v>204</v>
      </c>
      <c r="C32" s="171" t="s">
        <v>162</v>
      </c>
      <c r="D32" s="122"/>
      <c r="G32" s="122"/>
    </row>
    <row r="33" spans="1:7" ht="19.5" thickBot="1" x14ac:dyDescent="0.35">
      <c r="A33" s="177" t="s">
        <v>162</v>
      </c>
      <c r="B33" s="178" t="s">
        <v>205</v>
      </c>
      <c r="C33" s="183" t="s">
        <v>162</v>
      </c>
      <c r="D33" s="182"/>
      <c r="E33" s="4"/>
      <c r="F33" s="4"/>
      <c r="G33" s="182"/>
    </row>
    <row r="34" spans="1:7" ht="18.75" x14ac:dyDescent="0.3">
      <c r="A34" s="171" t="s">
        <v>162</v>
      </c>
      <c r="C34" s="171" t="s">
        <v>162</v>
      </c>
    </row>
    <row r="35" spans="1:7" ht="18.75" x14ac:dyDescent="0.3">
      <c r="A35" s="171" t="s">
        <v>162</v>
      </c>
      <c r="C35" s="171" t="s">
        <v>162</v>
      </c>
    </row>
    <row r="36" spans="1:7" ht="18.75" x14ac:dyDescent="0.3">
      <c r="A36" s="171" t="s">
        <v>162</v>
      </c>
      <c r="C36" s="171" t="s">
        <v>162</v>
      </c>
    </row>
    <row r="37" spans="1:7" ht="18.75" x14ac:dyDescent="0.3">
      <c r="A37" s="171" t="s">
        <v>162</v>
      </c>
    </row>
  </sheetData>
  <mergeCells count="10">
    <mergeCell ref="A30:D30"/>
    <mergeCell ref="C20:D20"/>
    <mergeCell ref="C21:D21"/>
    <mergeCell ref="C22:D22"/>
    <mergeCell ref="A1:G1"/>
    <mergeCell ref="A2:D2"/>
    <mergeCell ref="A3:B3"/>
    <mergeCell ref="C3:D3"/>
    <mergeCell ref="A19:D19"/>
    <mergeCell ref="A22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Annual Plan</vt:lpstr>
      <vt:lpstr>Activity_Planning</vt:lpstr>
      <vt:lpstr>Outdoor Weekend Program Plan</vt:lpstr>
      <vt:lpstr>Troop Meeting Plan</vt:lpstr>
      <vt:lpstr>Duty Roster</vt:lpstr>
      <vt:lpstr>Gear Pull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John McNamara</cp:lastModifiedBy>
  <cp:lastPrinted>2024-01-24T20:33:47Z</cp:lastPrinted>
  <dcterms:created xsi:type="dcterms:W3CDTF">2008-09-15T12:03:23Z</dcterms:created>
  <dcterms:modified xsi:type="dcterms:W3CDTF">2024-02-10T17:24:49Z</dcterms:modified>
</cp:coreProperties>
</file>